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OZPOČTY 2018\NOVOTNÝ Vladimír\"/>
    </mc:Choice>
  </mc:AlternateContent>
  <xr:revisionPtr revIDLastSave="0" documentId="8_{884FBDD8-95A7-4F43-8B6C-4408BF3757EA}" xr6:coauthVersionLast="28" xr6:coauthVersionMax="28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1 Pol" sheetId="12" r:id="rId4"/>
    <sheet name="02 0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'01 001 Pol'!$1:$7</definedName>
    <definedName name="_xlnm.Print_Titles" localSheetId="4">'02 002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'01 001 Pol'!$A$1:$W$161</definedName>
    <definedName name="_xlnm.Print_Area" localSheetId="4">'02 002 Pol'!$A$1:$W$45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7102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17" i="1" s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44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I10" i="13"/>
  <c r="Q10" i="13"/>
  <c r="G11" i="13"/>
  <c r="I11" i="13"/>
  <c r="K11" i="13"/>
  <c r="K10" i="13" s="1"/>
  <c r="M11" i="13"/>
  <c r="M10" i="13" s="1"/>
  <c r="O11" i="13"/>
  <c r="Q11" i="13"/>
  <c r="V11" i="13"/>
  <c r="V10" i="13" s="1"/>
  <c r="G12" i="13"/>
  <c r="G10" i="13" s="1"/>
  <c r="I12" i="13"/>
  <c r="K12" i="13"/>
  <c r="M12" i="13"/>
  <c r="O12" i="13"/>
  <c r="O10" i="13" s="1"/>
  <c r="Q12" i="13"/>
  <c r="V12" i="13"/>
  <c r="G14" i="13"/>
  <c r="G15" i="13"/>
  <c r="M15" i="13" s="1"/>
  <c r="I15" i="13"/>
  <c r="I14" i="13" s="1"/>
  <c r="K15" i="13"/>
  <c r="K14" i="13" s="1"/>
  <c r="O15" i="13"/>
  <c r="Q15" i="13"/>
  <c r="Q14" i="13" s="1"/>
  <c r="V15" i="13"/>
  <c r="V14" i="13" s="1"/>
  <c r="G16" i="13"/>
  <c r="I16" i="13"/>
  <c r="K16" i="13"/>
  <c r="M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O14" i="13" s="1"/>
  <c r="Q18" i="13"/>
  <c r="V18" i="13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4" i="13"/>
  <c r="I24" i="13"/>
  <c r="K24" i="13"/>
  <c r="K23" i="13" s="1"/>
  <c r="M24" i="13"/>
  <c r="O24" i="13"/>
  <c r="Q24" i="13"/>
  <c r="V24" i="13"/>
  <c r="V23" i="13" s="1"/>
  <c r="G25" i="13"/>
  <c r="I25" i="13"/>
  <c r="K25" i="13"/>
  <c r="M25" i="13"/>
  <c r="O25" i="13"/>
  <c r="Q25" i="13"/>
  <c r="V25" i="13"/>
  <c r="G26" i="13"/>
  <c r="G23" i="13" s="1"/>
  <c r="I26" i="13"/>
  <c r="K26" i="13"/>
  <c r="O26" i="13"/>
  <c r="O23" i="13" s="1"/>
  <c r="Q26" i="13"/>
  <c r="V26" i="13"/>
  <c r="G27" i="13"/>
  <c r="M27" i="13" s="1"/>
  <c r="I27" i="13"/>
  <c r="I23" i="13" s="1"/>
  <c r="K27" i="13"/>
  <c r="O27" i="13"/>
  <c r="Q27" i="13"/>
  <c r="Q23" i="13" s="1"/>
  <c r="V27" i="13"/>
  <c r="G29" i="13"/>
  <c r="I29" i="13"/>
  <c r="K29" i="13"/>
  <c r="M29" i="13"/>
  <c r="O29" i="13"/>
  <c r="Q29" i="13"/>
  <c r="V29" i="13"/>
  <c r="G30" i="13"/>
  <c r="G28" i="13" s="1"/>
  <c r="I30" i="13"/>
  <c r="K30" i="13"/>
  <c r="O30" i="13"/>
  <c r="O28" i="13" s="1"/>
  <c r="Q30" i="13"/>
  <c r="V30" i="13"/>
  <c r="G31" i="13"/>
  <c r="M31" i="13" s="1"/>
  <c r="I31" i="13"/>
  <c r="I28" i="13" s="1"/>
  <c r="K31" i="13"/>
  <c r="O31" i="13"/>
  <c r="Q31" i="13"/>
  <c r="Q28" i="13" s="1"/>
  <c r="V31" i="13"/>
  <c r="G32" i="13"/>
  <c r="M32" i="13" s="1"/>
  <c r="I32" i="13"/>
  <c r="K32" i="13"/>
  <c r="K28" i="13" s="1"/>
  <c r="O32" i="13"/>
  <c r="Q32" i="13"/>
  <c r="V32" i="13"/>
  <c r="V28" i="13" s="1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K40" i="13"/>
  <c r="O40" i="13"/>
  <c r="V40" i="13"/>
  <c r="G41" i="13"/>
  <c r="M41" i="13" s="1"/>
  <c r="M40" i="13" s="1"/>
  <c r="I41" i="13"/>
  <c r="I40" i="13" s="1"/>
  <c r="K41" i="13"/>
  <c r="O41" i="13"/>
  <c r="Q41" i="13"/>
  <c r="Q40" i="13" s="1"/>
  <c r="V41" i="13"/>
  <c r="AE44" i="13"/>
  <c r="G16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8" i="12"/>
  <c r="G17" i="12" s="1"/>
  <c r="I18" i="12"/>
  <c r="I17" i="12" s="1"/>
  <c r="K18" i="12"/>
  <c r="M18" i="12"/>
  <c r="O18" i="12"/>
  <c r="O17" i="12" s="1"/>
  <c r="Q18" i="12"/>
  <c r="Q17" i="12" s="1"/>
  <c r="V18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3" i="12"/>
  <c r="I23" i="12"/>
  <c r="K23" i="12"/>
  <c r="K17" i="12" s="1"/>
  <c r="M23" i="12"/>
  <c r="O23" i="12"/>
  <c r="Q23" i="12"/>
  <c r="V23" i="12"/>
  <c r="V17" i="12" s="1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8" i="12"/>
  <c r="I38" i="12"/>
  <c r="K38" i="12"/>
  <c r="M38" i="12"/>
  <c r="O38" i="12"/>
  <c r="Q38" i="12"/>
  <c r="V38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V57" i="12"/>
  <c r="G60" i="12"/>
  <c r="I60" i="12"/>
  <c r="I59" i="12" s="1"/>
  <c r="K60" i="12"/>
  <c r="K59" i="12" s="1"/>
  <c r="M60" i="12"/>
  <c r="O60" i="12"/>
  <c r="Q60" i="12"/>
  <c r="Q59" i="12" s="1"/>
  <c r="V60" i="12"/>
  <c r="V59" i="12" s="1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O59" i="12" s="1"/>
  <c r="Q63" i="12"/>
  <c r="V63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100" i="12"/>
  <c r="I100" i="12"/>
  <c r="K100" i="12"/>
  <c r="M100" i="12"/>
  <c r="O100" i="12"/>
  <c r="Q100" i="12"/>
  <c r="V100" i="12"/>
  <c r="G103" i="12"/>
  <c r="G102" i="12" s="1"/>
  <c r="I103" i="12"/>
  <c r="I102" i="12" s="1"/>
  <c r="K103" i="12"/>
  <c r="K102" i="12" s="1"/>
  <c r="O103" i="12"/>
  <c r="O102" i="12" s="1"/>
  <c r="Q103" i="12"/>
  <c r="Q102" i="12" s="1"/>
  <c r="V103" i="12"/>
  <c r="V102" i="12" s="1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6" i="12"/>
  <c r="G145" i="12" s="1"/>
  <c r="I146" i="12"/>
  <c r="I145" i="12" s="1"/>
  <c r="K146" i="12"/>
  <c r="M146" i="12"/>
  <c r="O146" i="12"/>
  <c r="O145" i="12" s="1"/>
  <c r="Q146" i="12"/>
  <c r="Q145" i="12" s="1"/>
  <c r="V146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I149" i="12"/>
  <c r="K149" i="12"/>
  <c r="K145" i="12" s="1"/>
  <c r="M149" i="12"/>
  <c r="O149" i="12"/>
  <c r="Q149" i="12"/>
  <c r="V149" i="12"/>
  <c r="V145" i="12" s="1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I153" i="12"/>
  <c r="Q153" i="12"/>
  <c r="G154" i="12"/>
  <c r="G153" i="12" s="1"/>
  <c r="I154" i="12"/>
  <c r="K154" i="12"/>
  <c r="K153" i="12" s="1"/>
  <c r="M154" i="12"/>
  <c r="M153" i="12" s="1"/>
  <c r="O154" i="12"/>
  <c r="O153" i="12" s="1"/>
  <c r="Q154" i="12"/>
  <c r="V154" i="12"/>
  <c r="V153" i="12" s="1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AE160" i="12"/>
  <c r="AF160" i="12"/>
  <c r="I20" i="1"/>
  <c r="I19" i="1"/>
  <c r="I18" i="1"/>
  <c r="I16" i="1"/>
  <c r="I63" i="1"/>
  <c r="J62" i="1" s="1"/>
  <c r="F44" i="1"/>
  <c r="G23" i="1" s="1"/>
  <c r="G44" i="1"/>
  <c r="G25" i="1" s="1"/>
  <c r="A25" i="1" s="1"/>
  <c r="A26" i="1" s="1"/>
  <c r="G26" i="1" s="1"/>
  <c r="H43" i="1"/>
  <c r="I43" i="1" s="1"/>
  <c r="H40" i="1"/>
  <c r="I40" i="1" s="1"/>
  <c r="J57" i="1" l="1"/>
  <c r="J55" i="1"/>
  <c r="J53" i="1"/>
  <c r="J61" i="1"/>
  <c r="J51" i="1"/>
  <c r="J59" i="1"/>
  <c r="I42" i="1"/>
  <c r="H42" i="1"/>
  <c r="H41" i="1"/>
  <c r="I41" i="1" s="1"/>
  <c r="H39" i="1"/>
  <c r="I39" i="1" s="1"/>
  <c r="I44" i="1" s="1"/>
  <c r="J40" i="1" s="1"/>
  <c r="A23" i="1"/>
  <c r="A24" i="1" s="1"/>
  <c r="G24" i="1" s="1"/>
  <c r="A27" i="1" s="1"/>
  <c r="A29" i="1" s="1"/>
  <c r="G29" i="1" s="1"/>
  <c r="G27" i="1" s="1"/>
  <c r="G28" i="1"/>
  <c r="M14" i="13"/>
  <c r="AF44" i="13"/>
  <c r="M30" i="13"/>
  <c r="M28" i="13" s="1"/>
  <c r="M26" i="13"/>
  <c r="M23" i="13" s="1"/>
  <c r="M9" i="13"/>
  <c r="M8" i="13" s="1"/>
  <c r="M59" i="12"/>
  <c r="M17" i="12"/>
  <c r="M145" i="12"/>
  <c r="G59" i="12"/>
  <c r="M103" i="12"/>
  <c r="M102" i="12" s="1"/>
  <c r="M9" i="12"/>
  <c r="M8" i="12" s="1"/>
  <c r="J52" i="1"/>
  <c r="J54" i="1"/>
  <c r="J56" i="1"/>
  <c r="J58" i="1"/>
  <c r="J60" i="1"/>
  <c r="H44" i="1"/>
  <c r="I21" i="1"/>
  <c r="J28" i="1"/>
  <c r="J26" i="1"/>
  <c r="G38" i="1"/>
  <c r="F38" i="1"/>
  <c r="H32" i="1"/>
  <c r="J23" i="1"/>
  <c r="J24" i="1"/>
  <c r="J25" i="1"/>
  <c r="J27" i="1"/>
  <c r="E24" i="1"/>
  <c r="E26" i="1"/>
  <c r="J39" i="1" l="1"/>
  <c r="J44" i="1" s="1"/>
  <c r="J42" i="1"/>
  <c r="J43" i="1"/>
  <c r="J41" i="1"/>
  <c r="J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<sst xmlns="http://schemas.openxmlformats.org/spreadsheetml/2006/main" count="1307" uniqueCount="439">
  <si>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</si>
  <si>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</si>
  <si>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</si>
  <si>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</si>
  <si>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</si>
  <si>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</si>
  <si>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</si>
  <si>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</si>
  <si>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</si>
  <si>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</si>
  <si>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</si>
  <si>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</si>
  <si>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</si>
  <si>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</si>
  <si>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</si>
  <si>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</si>
  <si>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</si>
  <si>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</si>
  <si>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</si>
  <si>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</si>
  <si>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</si>
  <si>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</si>
  <si>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</si>
  <si>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</si>
  <si>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</si>
  <si>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</si>
  <si>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</si>
  <si>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</si>
  <si>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</si>
  <si>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</si>
  <si>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</si>
  <si>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</si>
  <si>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</si>
  <si>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</si>
  <si>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</si>
  <si>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</si>
  <si>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</si>
  <si>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</si>
  <si>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</si>
  <si>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</si>
  <si>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</si>
  <si>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</si>
  <si>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</si>
  <si>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VlNo18/01</t>
  </si>
  <si>
    <t>Rekonstrukce hygienických zařízení - Gymnázium Blansko</t>
  </si>
  <si>
    <t>Stavba</t>
  </si>
  <si>
    <t>01</t>
  </si>
  <si>
    <t>ZTI</t>
  </si>
  <si>
    <t>001</t>
  </si>
  <si>
    <t>Zdravotechnika</t>
  </si>
  <si>
    <t>02</t>
  </si>
  <si>
    <t>ÚT</t>
  </si>
  <si>
    <t>002</t>
  </si>
  <si>
    <t>Ústřední vytápění</t>
  </si>
  <si>
    <t>Celkem za stavbu</t>
  </si>
  <si>
    <t>CZK</t>
  </si>
  <si>
    <t>Rekapitulace dílů</t>
  </si>
  <si>
    <t>Typ dílu</t>
  </si>
  <si>
    <t>700</t>
  </si>
  <si>
    <t>HZS - hodinové zúčtovací sazby, zkoušky, revize</t>
  </si>
  <si>
    <t>713</t>
  </si>
  <si>
    <t>Izolace tepelné</t>
  </si>
  <si>
    <t>715</t>
  </si>
  <si>
    <t>Izolace chemické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</si>
  <si>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</si>
  <si>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</si>
  <si>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</si>
  <si>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</si>
  <si>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</si>
  <si>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</si>
  <si>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</si>
  <si>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</si>
  <si>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</si>
  <si>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</si>
  <si>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</si>
  <si>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</si>
  <si>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</si>
  <si>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</si>
  <si>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</si>
  <si>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</si>
  <si>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</si>
  <si>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</si>
  <si>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</si>
  <si>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</si>
  <si>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</si>
  <si>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</si>
  <si>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</si>
  <si>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</si>
  <si>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</si>
  <si>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</si>
  <si>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</si>
  <si>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</si>
  <si>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</si>
  <si>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</si>
  <si>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</si>
  <si>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</si>
  <si>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</si>
  <si>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</si>
  <si>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</si>
  <si>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</si>
  <si>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</si>
  <si>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</si>
  <si>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</si>
  <si>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</si>
  <si>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</si>
  <si>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</si>
  <si>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</si>
  <si>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</si>
  <si>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</si>
  <si>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</si>
  <si>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</si>
  <si>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713552151R00</t>
  </si>
  <si>
    <t>Protipožární kabelové přepážky Protipožární trubní ucpávky EI 120, do D 108 mm, strop</t>
  </si>
  <si>
    <t>kus</t>
  </si>
  <si>
    <t>800-713</t>
  </si>
  <si>
    <t>RTS 18/ I</t>
  </si>
  <si>
    <t>POL1_</t>
  </si>
  <si>
    <t>1+4+9+4</t>
  </si>
  <si>
    <t>VV</t>
  </si>
  <si>
    <t>713571113R00</t>
  </si>
  <si>
    <t>Požárně ochranná manžeta EI 90, D 75 mm</t>
  </si>
  <si>
    <t>713571115R00</t>
  </si>
  <si>
    <t>Požárně ochranná manžeta EI 90, D 110 mm</t>
  </si>
  <si>
    <t>713571116R00</t>
  </si>
  <si>
    <t>Požárně ochranná manžeta EI 90, D 125 mm</t>
  </si>
  <si>
    <t>713571118R00</t>
  </si>
  <si>
    <t>Požárně ochranná manžeta EI 90, D 160 mm</t>
  </si>
  <si>
    <t>998715103R00</t>
  </si>
  <si>
    <t>Přesun hmot pro izolace proti chemickým vlivům v objektech výšky do 24 m</t>
  </si>
  <si>
    <t>t</t>
  </si>
  <si>
    <t>800-715</t>
  </si>
  <si>
    <t>POL7_</t>
  </si>
  <si>
    <t>50 m vodorovně, měřeno od těžiště půdorysné plochy skládky do těžiště půdorysné plochy objektu</t>
  </si>
  <si>
    <t>SPI</t>
  </si>
  <si>
    <t>721140802R00</t>
  </si>
  <si>
    <t>Demontáž potrubí z litinových trub do DN 100</t>
  </si>
  <si>
    <t>m</t>
  </si>
  <si>
    <t>800-721</t>
  </si>
  <si>
    <t>odpadního nebo dešťového,</t>
  </si>
  <si>
    <t>721140806R00</t>
  </si>
  <si>
    <t>Demontáž potrubí z litinových trub přes DN 100 do DN 200</t>
  </si>
  <si>
    <t>721140917R00</t>
  </si>
  <si>
    <t>Opravy odpadního potrubí litinového propojení dosavadního potrubí , DN 150</t>
  </si>
  <si>
    <t>721176102R00</t>
  </si>
  <si>
    <t>Potrubí z plastových trub polypropylenové (PP), připojovací, D 40 mm, s 1,8 mm, DN 40</t>
  </si>
  <si>
    <t>721176103R00</t>
  </si>
  <si>
    <t>Potrubí z plastových trub polypropylenové (PP), připojovací, D 50 mm, s 1,8 mm, DN 50</t>
  </si>
  <si>
    <t>721176104R00</t>
  </si>
  <si>
    <t>Potrubí z plastových trub polypropylenové (PP), připojovací, D 75 mm, s 1,9 mm, DN 70</t>
  </si>
  <si>
    <t>721176105R00</t>
  </si>
  <si>
    <t>Potrubí z plastových trub polypropylenové (PP), připojovací, D 110 mm, s 2,7 mm, DN 100</t>
  </si>
  <si>
    <t>721176115R00</t>
  </si>
  <si>
    <t>Potrubí z plastových trub polypropylenové (PP), odpadní (svislé), D 110 mm, s 2,7 mm, DN 100</t>
  </si>
  <si>
    <t>721176116R00</t>
  </si>
  <si>
    <t>Potrubí z plastových trub polypropylenové (PP), odpadní (svislé), D 125 mm, s 3,1 mm, DN 125</t>
  </si>
  <si>
    <t>721176117R00</t>
  </si>
  <si>
    <t>Potrubí z plastových trub polypropylenové (PP), odpadní (svislé), D 160 mm, s 3,9 mm, DN 150</t>
  </si>
  <si>
    <t>721176136R00</t>
  </si>
  <si>
    <t>Potrubí z plastových trub polypropylenové (PP), svodné (ležaté) zavěšené, D 125 mm, s 3,1 mm, DN 125</t>
  </si>
  <si>
    <t>721176137R00</t>
  </si>
  <si>
    <t>Potrubí z plastových trub polypropylenové (PP), svodné (ležaté) zavěšené, D 160 mm, s 3,9 mm, DN 150</t>
  </si>
  <si>
    <t>721171803R00</t>
  </si>
  <si>
    <t>Demontáž potrubí z novodurových trub do D 75 mm</t>
  </si>
  <si>
    <t>odpadního nebo připojovacího,</t>
  </si>
  <si>
    <t>721171808R00</t>
  </si>
  <si>
    <t>Demontáž potrubí z novodurových trub přes D 75 mm do D 114 mm</t>
  </si>
  <si>
    <t>721171809R00</t>
  </si>
  <si>
    <t>Demontáž potrubí z novodurových trub přes D 114 mm do D 160 mm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</si>
  <si>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</si>
  <si>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</si>
  <si>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</si>
  <si>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</si>
  <si>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</si>
  <si>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</si>
  <si>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</si>
  <si>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</si>
  <si>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</si>
  <si>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721210812R00</t>
  </si>
  <si>
    <t>Demontáž kanalizačního příslušenství vpusti z kameniny, DN 70</t>
  </si>
  <si>
    <t>721220801R00</t>
  </si>
  <si>
    <t>Demontáž zápachových uzávěrek DN 70</t>
  </si>
  <si>
    <t>721262804R00</t>
  </si>
  <si>
    <t>Demontáž koncových klapek hrdlových (žabích) do DN 125</t>
  </si>
  <si>
    <t>721273150RT1</t>
  </si>
  <si>
    <t>Ventilační hlavice D 50, 75, 110 mm, přivzdušňovací ventil D 50/75/110 mm s dvojitou izolační stěnou, s masivní pryžovou membránou, s odnímatelnou mřížkou proti hmyzu...</t>
  </si>
  <si>
    <t>721273200RT3</t>
  </si>
  <si>
    <t>Ventilační hlavice D 110 mm, souprava z PP</t>
  </si>
  <si>
    <t>721290111R00</t>
  </si>
  <si>
    <t>Zkouška těsnosti kanalizace v objektech vodou, DN 125</t>
  </si>
  <si>
    <t>721290112R00</t>
  </si>
  <si>
    <t>Zkouška těsnosti kanalizace v objektech vodou, DN 200</t>
  </si>
  <si>
    <t>721290823R00</t>
  </si>
  <si>
    <t>Vnitrostaveništní přemístění vybouraných hmot svislý , v objektech výšky přes 12 do 24 m</t>
  </si>
  <si>
    <t>vodorovně do 100 m</t>
  </si>
  <si>
    <t>998721103R00</t>
  </si>
  <si>
    <t>Přesun hmot pro vnitřní kanalizaci v objektech výšky do 24 m</t>
  </si>
  <si>
    <t>998721192R00</t>
  </si>
  <si>
    <t>Přesun hmot pro vnitřní kanalizaci příplatek k ceně za zvětšený přesun přes vymezenou největší dopravní vzdálenost_x000D_
 do 100 m</t>
  </si>
  <si>
    <t>722130801R00</t>
  </si>
  <si>
    <t>Demontáž potrubí z ocelových trubek závitových do DN 25</t>
  </si>
  <si>
    <t>722130802R00</t>
  </si>
  <si>
    <t>Demontáž potrubí z ocelových trubek závitových přes DN 25 do DN 40</t>
  </si>
  <si>
    <t>722130913R00</t>
  </si>
  <si>
    <t>Opravy vodovodního potrubí závitového přeřezání ocelové trubky, do DN 25</t>
  </si>
  <si>
    <t>722130916R00</t>
  </si>
  <si>
    <t>Opravy vodovodního potrubí závitového přeřezání ocelové trubky, přes DN 25 do DN 50</t>
  </si>
  <si>
    <t>722131932R00</t>
  </si>
  <si>
    <t>Opravy vodovodního potrubí závitového propojení dosavadního potrubí, DN 20</t>
  </si>
  <si>
    <t>722131933R00</t>
  </si>
  <si>
    <t>Opravy vodovodního potrubí závitového propojení dosavadního potrubí, DN 25</t>
  </si>
  <si>
    <t>722131934R00</t>
  </si>
  <si>
    <t>Opravy vodovodního potrubí závitového propojení dosavadního potrubí, DN 32</t>
  </si>
  <si>
    <t>722172331R00</t>
  </si>
  <si>
    <t>Potrubí z plastických hmot polypropylenové potrubí PP-R, D 20 mm, s 3,4 mm, PN 20, polyfúzně svařované, včetně zednických výpomocí</t>
  </si>
  <si>
    <t>722172332R00</t>
  </si>
  <si>
    <t>Potrubí z plastických hmot polypropylenové potrubí PP-R, D 25 mm, s 4,2 mm, PN 20, polyfúzně svařované, včetně zednických výpomocí</t>
  </si>
  <si>
    <t>722172632R00</t>
  </si>
  <si>
    <t>Potrubí z plastických hmot polypropylenové potrubí PP-R, D 25 mm, s 4,2 mm, PN 20, polyfúzně svařované, bez zednických výpomocí</t>
  </si>
  <si>
    <t>722172633R00</t>
  </si>
  <si>
    <t>Potrubí z plastických hmot polypropylenové potrubí PP-R, D 32 mm, s 5,4 mm, PN 20, polyfúzně svařované, bez zednických výpomocí</t>
  </si>
  <si>
    <t>722172634R00</t>
  </si>
  <si>
    <t>Potrubí z plastických hmot polypropylenové potrubí PP-R, D 40 mm, s 6,7 mm, PN 20, polyfúzně svařované, bez zednických výpomocí</t>
  </si>
  <si>
    <t>722181213RT7</t>
  </si>
  <si>
    <t>Izolace vodovodního potrubí návleková trubice z pěnového polyetylenu, tloušťka stěny 13 mm, d 22 mm</t>
  </si>
  <si>
    <t>722181213RT9</t>
  </si>
  <si>
    <t>Izolace vodovodního potrubí návleková trubice z pěnového polyetylenu, tloušťka stěny 13 mm, d 28 mm</t>
  </si>
  <si>
    <t>722181214RT7</t>
  </si>
  <si>
    <t>Izolace vodovodního potrubí návleková trubice z pěnového polyetylenu, tloušťka stěny 20 mm, d 22 mm</t>
  </si>
  <si>
    <t>722181214RV9</t>
  </si>
  <si>
    <t>Izolace vodovodního potrubí návleková trubice z pěnového polyetylenu, tloušťka stěny 20 mm, d 40 mm</t>
  </si>
  <si>
    <t>722181812R00</t>
  </si>
  <si>
    <t>Demontáž plstěných pásů z trub do D 50</t>
  </si>
  <si>
    <t>722190401R00</t>
  </si>
  <si>
    <t>Přípojky ke strojům a zařízením vyvedení a připojení výpustek, DN 15</t>
  </si>
  <si>
    <t>722190901R00</t>
  </si>
  <si>
    <t>Uzavření nebo otevření vodovodního potrubí při opravě</t>
  </si>
  <si>
    <t>včetně vypuštění a napuštění,</t>
  </si>
  <si>
    <t>722237121R00</t>
  </si>
  <si>
    <t>Armatury závitové se dvěma závity včetně dodávky materiálu kulový kohout, vnitřní-vnitřní závit, DN 15, PN 42, mosaz</t>
  </si>
  <si>
    <t>722237122R00</t>
  </si>
  <si>
    <t>Armatury závitové se dvěma závity včetně dodávky materiálu kulový kohout, vnitřní-vnitřní závit, DN 20, PN 42, mosaz</t>
  </si>
  <si>
    <t>722237123R00</t>
  </si>
  <si>
    <t>Armatury závitové se dvěma závity včetně dodávky materiálu kulový kohout, vnitřní-vnitřní závit, DN 25, PN 35, mosaz</t>
  </si>
  <si>
    <t>722237132R00</t>
  </si>
  <si>
    <t>Armatury závitové se dvěma závity včetně dodávky materiálu kulový kohout s vypouštěním, vnitřní-vnitřní závit, DN 20, PN 42, mosaz</t>
  </si>
  <si>
    <t>722237133R00</t>
  </si>
  <si>
    <t>Armatury závitové se dvěma závity včetně dodávky materiálu kulový kohout s vypouštěním, vnitřní-vnitřní závit, DN 25, PN 35, mosaz</t>
  </si>
  <si>
    <t>722237134R00</t>
  </si>
  <si>
    <t>Armatury závitové se dvěma závity včetně dodávky materiálu kulový kohout s vypouštěním, vnitřní-vnitřní závit, DN 32, PN 35, mosaz</t>
  </si>
  <si>
    <t>722239101R00</t>
  </si>
  <si>
    <t>Montáž armatury závitové se dvěma závity vodovodních armatur, G 1/2"</t>
  </si>
  <si>
    <t>722239102R00</t>
  </si>
  <si>
    <t>Montáž armatury závitové se dvěma závity vodovodních armatur, G 3/4"</t>
  </si>
  <si>
    <t>722239103R00</t>
  </si>
  <si>
    <t>Montáž armatury závitové se dvěma závity vodovodních armatur, G 1"</t>
  </si>
  <si>
    <t>722239104R00</t>
  </si>
  <si>
    <t>Montáž armatury závitové se dvěma závity vodovodních armatur, G 5/4"</t>
  </si>
  <si>
    <t>722280106R00</t>
  </si>
  <si>
    <t>Tlakové zkoušky vodovodního potrubí do DN 32</t>
  </si>
  <si>
    <t>722280107R00</t>
  </si>
  <si>
    <t>Tlakové zkoušky vodovodního potrubí přes DN 32 do DN 40</t>
  </si>
  <si>
    <t>722290823R00</t>
  </si>
  <si>
    <t>Vnitrostaveništní přemístění vybouraných hmot svislé, v objektech výšky přes 12 do 24 m</t>
  </si>
  <si>
    <t>vodorovně do 100 m,</t>
  </si>
  <si>
    <t>722182012U00</t>
  </si>
  <si>
    <t>Podpůrný žlab pro potrubí D25</t>
  </si>
  <si>
    <t>Vlastní</t>
  </si>
  <si>
    <t>Indiv</t>
  </si>
  <si>
    <t>722182013U00</t>
  </si>
  <si>
    <t>Podpůrný žlab pro potrubí D32</t>
  </si>
  <si>
    <t>722232011T00</t>
  </si>
  <si>
    <t>Kulový kohout podomítkový, G 1/2" ,  PN16, do 120°C</t>
  </si>
  <si>
    <t>722232012T00</t>
  </si>
  <si>
    <t>Kulový kohout podomítkový, G 3/4" ,  PN16, do 120°C</t>
  </si>
  <si>
    <t>998722103R00</t>
  </si>
  <si>
    <t>Přesun hmot pro vnitřní vodovod v objektech výšky do 24 m</t>
  </si>
  <si>
    <t>vodorovně do 50 m</t>
  </si>
  <si>
    <t>998722192R00</t>
  </si>
  <si>
    <t>Přesun hmot pro vnitřní vodovod příplatek k ceně za zvětšený přesun přes vymezenou největší dopravní vzdálenost_x000D_
 do 100 m</t>
  </si>
  <si>
    <t>725110811R00</t>
  </si>
  <si>
    <t>Demontáž klozetů splachovacích</t>
  </si>
  <si>
    <t>soubor</t>
  </si>
  <si>
    <t>725119105R00</t>
  </si>
  <si>
    <t>Nádrže splachovací montáž vysokopoložené</t>
  </si>
  <si>
    <t>725119306R00</t>
  </si>
  <si>
    <t>Klozetové mísy montáž  závěsné</t>
  </si>
  <si>
    <t>725122817R00</t>
  </si>
  <si>
    <t>Demontáž pisoárů bez nádrže + 1 záchodkem</t>
  </si>
  <si>
    <t>725129201R00</t>
  </si>
  <si>
    <t>Montáž pisoárového záchodku bez nádrže</t>
  </si>
  <si>
    <t>725210821R00</t>
  </si>
  <si>
    <t>Demontáž umyvadel umyvadel bez výtokových armatur</t>
  </si>
  <si>
    <t>725219401R00</t>
  </si>
  <si>
    <t>Umyvadlo montáž na šrouby do zdiva</t>
  </si>
  <si>
    <t>725239103R00</t>
  </si>
  <si>
    <t>Bidety montáž závěsných</t>
  </si>
  <si>
    <t>725230913R00</t>
  </si>
  <si>
    <t>Opravy bidetů odmontování a zpětná montáž bidetové baterie</t>
  </si>
  <si>
    <t>725299101R00</t>
  </si>
  <si>
    <t>Koupelnové doplňky montáž_x000D_
 mýdelníků, držáků ap</t>
  </si>
  <si>
    <t>725339101R00</t>
  </si>
  <si>
    <t>Výlevky diturvitové montáž_x000D_
 diturvitové, bez nádrže a armatur</t>
  </si>
  <si>
    <t>725330820R00</t>
  </si>
  <si>
    <t>Demontáž výlevek diturvitových</t>
  </si>
  <si>
    <t>bez výtokových armatur a bez nádrže a splachovacího potrubí,</t>
  </si>
  <si>
    <t>725590813R00</t>
  </si>
  <si>
    <t>Vnitrostaveništní  přemístění vybouraných hmot svislé, v objektech výšky přes 12 do 24 m</t>
  </si>
  <si>
    <t>725810811R00</t>
  </si>
  <si>
    <t>Demontáž výtokových ventilů nástěnných</t>
  </si>
  <si>
    <t>725819401R00</t>
  </si>
  <si>
    <t>Montáž ventilu rohového s trubičkou, G 1/2"</t>
  </si>
  <si>
    <t>725820801R00</t>
  </si>
  <si>
    <t>Demontáž baterií nástěnných do G 3/4"</t>
  </si>
  <si>
    <t>725829202R00</t>
  </si>
  <si>
    <t>Montáž baterií umyvadlových a dřezových umyvadlové a dřezové nástěnné</t>
  </si>
  <si>
    <t>725829301R00</t>
  </si>
  <si>
    <t>Montáž baterií umyvadlových a dřezových umyvadlové a dřezové stojánkové</t>
  </si>
  <si>
    <t>725860811R00</t>
  </si>
  <si>
    <t>Demontáž zápachových uzávěrek pro zařiz. předměty jednoduchých</t>
  </si>
  <si>
    <t>460293100100021885T</t>
  </si>
  <si>
    <t>Zakázka IS kanalizace PNK 198/8/145 DS dělící stěna</t>
  </si>
  <si>
    <t>KS</t>
  </si>
  <si>
    <t>POL3_</t>
  </si>
  <si>
    <t>55141100R</t>
  </si>
  <si>
    <t>ventil rohový pro vodovod, sanitu; kulový, rohový; DN 15 mm; pracovní teplota do 90 ° C; médium voda; 1/2" x 3/8"; připojení závitové</t>
  </si>
  <si>
    <t>SPCM</t>
  </si>
  <si>
    <t>55145001PP</t>
  </si>
  <si>
    <t>Baterie umyvadlová stojánk bez otvír odpadu pro OTP - s prodlouženou pákou</t>
  </si>
  <si>
    <t>55145001R</t>
  </si>
  <si>
    <t>baterie umyvadlová směšovací; stojánková; ovládání pákové; povrch chrom; v. výtoku 53 mm</t>
  </si>
  <si>
    <t>55145003R</t>
  </si>
  <si>
    <t>baterie bidetová stojánková; ovládání pákové, s otevíráním odpadu; povrch chrom</t>
  </si>
  <si>
    <t>55145012R</t>
  </si>
  <si>
    <t>baterie dřezová nástěnná; výtok spodní; rozteč 130 až 170 mm; ovládání pákové; povrch chrom; ramínko kulaté ústí, otočné; 300 mm</t>
  </si>
  <si>
    <t>55147032R</t>
  </si>
  <si>
    <t>splachovač WC nádržkový, s úsporným splachováním; ovládání manuální; nádržka plast</t>
  </si>
  <si>
    <t>55149001R</t>
  </si>
  <si>
    <t>zásobník na toaletní papír; nerez</t>
  </si>
  <si>
    <t>55149011R</t>
  </si>
  <si>
    <t>zásobník na papírové ručníky; nerez</t>
  </si>
  <si>
    <t>55149023R</t>
  </si>
  <si>
    <t>dávkovač tekutého mýdla nerez; obsah 0,50 l</t>
  </si>
  <si>
    <t>64214361R</t>
  </si>
  <si>
    <t>umyvadlo š = 600 mm; hl. 490 mm; diturvit; s otvorem pro baterii; s přepadem; bílá; uchycení šrouby</t>
  </si>
  <si>
    <t>64214484R</t>
  </si>
  <si>
    <t>umyvadlo š = 640 mm; hl. 550 mm; diturvit; zdravotní; s otvorem pro baterii; bílá</t>
  </si>
  <si>
    <t>64240056R</t>
  </si>
  <si>
    <t>mísa klozetová diturvit závěsná, zdravotní; h = 365 mm; š = 360 mm; hl. 700 mm; splach. hluboké; bílá</t>
  </si>
  <si>
    <t>64240062R</t>
  </si>
  <si>
    <t>mísa klozetová diturvit závěsná; h = 360 mm; š = 360 mm; hl. 530 mm; splach. hluboké; sedátko s poklopem; bílá</t>
  </si>
  <si>
    <t>64240450R</t>
  </si>
  <si>
    <t>bidet závěsný; diturvit; s otvorem pro baterii; š = 360 mm; l = 530,0 mm; v = 350 mm; bílá; ovládání splachování manuální</t>
  </si>
  <si>
    <t>64251334R</t>
  </si>
  <si>
    <t>pisoár diturvit; bílý; povrch - standardní; přívod zezadu; odpad dozadu; splachování vrchní; ovládání splachování automatické; sensorový; včetně sensoru; včetně sifonu; napájení síť</t>
  </si>
  <si>
    <t>64271101R</t>
  </si>
  <si>
    <t>výlevka stojící; keramika; bílá; h = 450 mm; š = 425 mm; hl. 500 mm; mřížka plastová; průměr odpadu 102 mm</t>
  </si>
  <si>
    <t>998725103R00</t>
  </si>
  <si>
    <t>Přesun hmot pro zařizovací předměty v objektech výšky do 24 m</t>
  </si>
  <si>
    <t>998725192R00</t>
  </si>
  <si>
    <t>Přesun hmot pro zařizovací předměty výpočet z hmotnosti_x000D_
 příplatek k ceně za zvětšený přesun přes vymezenou největší dopravní vzdálenost_x000D_
 do 100 m</t>
  </si>
  <si>
    <t>725112011R00</t>
  </si>
  <si>
    <t>Doplňky souprava zvukoizolační mezi klozet a stěnu</t>
  </si>
  <si>
    <t>RTS 14/ I</t>
  </si>
  <si>
    <t>725119401R00</t>
  </si>
  <si>
    <t>Doplňky Montáž doplňků zařízení záchodů předstěnový systém</t>
  </si>
  <si>
    <t>726211121R00</t>
  </si>
  <si>
    <t>Klozety montážní prvek pro zavěšené WC s nádržkou, pro instalaci s mokrými procesy do masivních zděných konstrukcí nebo pro předstěnovou instalaci s předezděním, včetně soupravy na tlumení hluku, bez ovládacího tlačitka, ovládání zepředu, stavební výška 108 cm</t>
  </si>
  <si>
    <t>726211331R00</t>
  </si>
  <si>
    <t>Klozety montážní prvek pro zavěšené WC s nádržkou pro tělesně postižené, pro instalaci suchým procesem do lehkých sádrokartonových příček nebo k instalaci před masivní stěnu, bez soupravy na tlumení hluku, bez ovladacího tlačitka, ovládání zepředu, stavební výška 112 cm</t>
  </si>
  <si>
    <t>726211161R00</t>
  </si>
  <si>
    <t>Bidety, výlevky montážní prvek pro bidet, pro instalaci s mokrými procesy do masivních zděných konstrukcí nebo pro předstěnovou instalaci s předezděním, včetně 2 nástěnek DN 15, stavební výška 36,1 cm</t>
  </si>
  <si>
    <t>998726123R00</t>
  </si>
  <si>
    <t>Přesun hmot pro předstěnové systémy v objektech výšky do 24 m</t>
  </si>
  <si>
    <t>767995101R00</t>
  </si>
  <si>
    <t>Výroba a montáž atypických kovovových doplňků staveb hmotnosti do 5 kg</t>
  </si>
  <si>
    <t>kg</t>
  </si>
  <si>
    <t>800-767</t>
  </si>
  <si>
    <t>kanalizace : 20*0,25</t>
  </si>
  <si>
    <t>55399994R</t>
  </si>
  <si>
    <t>výrobek kovový</t>
  </si>
  <si>
    <t>998767103R00</t>
  </si>
  <si>
    <t>Přesun hmot pro kovové stavební doplňk. konstrukce v objektech výšky do 24 m</t>
  </si>
  <si>
    <t>50 m vodorovně</t>
  </si>
  <si>
    <t>SUM</t>
  </si>
  <si>
    <t>END</t>
  </si>
  <si>
    <t>910      T01</t>
  </si>
  <si>
    <t>Hzs-nezměřitelné stavební práce a přípomoci</t>
  </si>
  <si>
    <t>h</t>
  </si>
  <si>
    <t>998713103R00</t>
  </si>
  <si>
    <t>Přesun hmot pro izolace tepelné v objektech výšky do 24 m</t>
  </si>
  <si>
    <t>722131901R00</t>
  </si>
  <si>
    <t>Opravy vodovodního potrubí závitového mezikus do závitového potrubí s dlouhým závitem, G 1/2</t>
  </si>
  <si>
    <t>733111103R00</t>
  </si>
  <si>
    <t>Potrubí z trubek závitových ocelových bezešvých, běžných, nízkotlaké, DN 15</t>
  </si>
  <si>
    <t>800-731</t>
  </si>
  <si>
    <t>733113113R00</t>
  </si>
  <si>
    <t>Potrubí z trubek závitových příplatek k ceně za zhotovení přípojky z ocelových trubek závitových,  ,  , DN 15</t>
  </si>
  <si>
    <t>733123911R00</t>
  </si>
  <si>
    <t>Svařovaný spoj potrubí ocelového D 22 mm</t>
  </si>
  <si>
    <t>733191913R00</t>
  </si>
  <si>
    <t>Opravy rozvodu potrubí z ocelových trubek závitových normálních i zesílených_x000D_
 zaslepení zkováním a zavařením, DN 15</t>
  </si>
  <si>
    <t>733191923R00</t>
  </si>
  <si>
    <t>Opravy rozvodu potrubí z ocelových trubek závitových normálních i zesílených_x000D_
 navaření odbočky na dosavadní potrubí, DN 15</t>
  </si>
  <si>
    <t>998733103R00</t>
  </si>
  <si>
    <t>Přesun hmot pro rozvody potrubí v objektech výšky do 24 m</t>
  </si>
  <si>
    <t>734200821R00</t>
  </si>
  <si>
    <t xml:space="preserve">Demontáž závitových armatur se dvěma závity, do G 1/2" </t>
  </si>
  <si>
    <t>734226112RT1</t>
  </si>
  <si>
    <t>Ventily a kohouty regulační závitové včetně dodávky materiálu termostatický ventil, jednoregulační, DN 15, přímý, bronz, bez termostatické hlavice, PN 10, vnitřní závit</t>
  </si>
  <si>
    <t>734266222R00</t>
  </si>
  <si>
    <t>Šroubení včetně dodávky materiálu uzavíratelné radiátorové šroubení regulační s vypouštěním, DN 15, přímé, PN 10, bronz</t>
  </si>
  <si>
    <t>998734103R00</t>
  </si>
  <si>
    <t>Přesun hmot pro armatury v objektech výšky do 4 m</t>
  </si>
  <si>
    <t>735158220R00</t>
  </si>
  <si>
    <t>Otopná tělesa panelová Doplňkové práce pro otopná tělesa panelová tlakové zkoušky , těles dvouřadých</t>
  </si>
  <si>
    <t>735159220R00</t>
  </si>
  <si>
    <t>Otopná tělesa panelová Montáž otopných těles panelových dvouřadých, délky přes 1140 mm do 1500 mm</t>
  </si>
  <si>
    <t>735151821R00</t>
  </si>
  <si>
    <t>Demontáž otopných těles panelových dvouřadých, stavební délky do 1500 mm</t>
  </si>
  <si>
    <t>735191905R00</t>
  </si>
  <si>
    <t>Ostatní opravy otopných těles odvzdušnění _x000D_
 otopných těles</t>
  </si>
  <si>
    <t>735191910R00</t>
  </si>
  <si>
    <t>Ostatní opravy otopných těles napuštění vody do otopného systému včetně potrubí (bez kotle a ohříváků)_x000D_
 otopných těles</t>
  </si>
  <si>
    <t>m2</t>
  </si>
  <si>
    <t>735291800R00</t>
  </si>
  <si>
    <t>Demontáž konzol nebo držáků otopných těles, registrů, konvektorů do odpadu</t>
  </si>
  <si>
    <t>otopných těles, registrů, konvektorů do odpadu</t>
  </si>
  <si>
    <t>735494811R00</t>
  </si>
  <si>
    <t>Vypuštění vody z otopných soustav bez kotlů, ohříváků, zásobníků a nádrží</t>
  </si>
  <si>
    <t>( bez kotlů, ohříváků, zásobníků a nádrží )</t>
  </si>
  <si>
    <t>48441501R</t>
  </si>
  <si>
    <t>příslušenství k topení konzola navrtávací; 15/100/70</t>
  </si>
  <si>
    <t>sada</t>
  </si>
  <si>
    <t>998735103R00</t>
  </si>
  <si>
    <t>Přesun hmot pro otopná tělesa v objektech výšky do 24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</si>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</sst>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9HLGSsoelCp712i1ultyPHvDYetvEMEq5ZQE8iowRm2kFg+pk3BCapOEL6CVb0ZAGnPvHiUdx22vNdbSfC4s4w==" saltValue="USZxO6A3Cc4rRkaLyqCS+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0"/>
      <c r="E11" s="120"/>
      <c r="F11" s="120"/>
      <c r="G11" s="120"/>
      <c r="H11" s="27" t="s">
        <v>40</v>
      </c>
      <c r="I11" s="124"/>
      <c r="J11" s="10"/>
    </row>
    <row r="12" spans="1:15" ht="15.75" customHeight="1" x14ac:dyDescent="0.2">
      <c r="A12" s="3"/>
      <c r="B12" s="41"/>
      <c r="C12" s="25"/>
      <c r="D12" s="121"/>
      <c r="E12" s="121"/>
      <c r="F12" s="121"/>
      <c r="G12" s="121"/>
      <c r="H12" s="27" t="s">
        <v>34</v>
      </c>
      <c r="I12" s="124"/>
      <c r="J12" s="10"/>
    </row>
    <row r="13" spans="1:15" ht="15.75" customHeight="1" x14ac:dyDescent="0.2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7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SUMIF(F51:F62,A16,I51:I62)+SUMIF(F51:F62,"PSU",I51:I62)</f>
        <v>0</v>
      </c>
      <c r="J16" s="88"/>
    </row>
    <row r="17" spans="1:10" ht="23.25" customHeight="1" x14ac:dyDescent="0.2">
      <c r="A17" s="187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SUMIF(F51:F62,A17,I51:I62)</f>
        <v>0</v>
      </c>
      <c r="J17" s="88"/>
    </row>
    <row r="18" spans="1:10" ht="23.25" customHeight="1" x14ac:dyDescent="0.2">
      <c r="A18" s="187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SUMIF(F51:F62,A18,I51:I62)</f>
        <v>0</v>
      </c>
      <c r="J18" s="88"/>
    </row>
    <row r="19" spans="1:10" ht="23.25" customHeight="1" x14ac:dyDescent="0.2">
      <c r="A19" s="187" t="s">
        <v>82</v>
      </c>
      <c r="B19" s="57" t="s">
        <v>27</v>
      </c>
      <c r="C19" s="58"/>
      <c r="D19" s="59"/>
      <c r="E19" s="86"/>
      <c r="F19" s="87"/>
      <c r="G19" s="86"/>
      <c r="H19" s="87"/>
      <c r="I19" s="86">
        <f>SUMIF(F51:F62,A19,I51:I62)</f>
        <v>0</v>
      </c>
      <c r="J19" s="88"/>
    </row>
    <row r="20" spans="1:10" ht="23.25" customHeight="1" x14ac:dyDescent="0.2">
      <c r="A20" s="187" t="s">
        <v>83</v>
      </c>
      <c r="B20" s="57" t="s">
        <v>28</v>
      </c>
      <c r="C20" s="58"/>
      <c r="D20" s="59"/>
      <c r="E20" s="86"/>
      <c r="F20" s="87"/>
      <c r="G20" s="86"/>
      <c r="H20" s="87"/>
      <c r="I20" s="86">
        <f>SUMIF(F51:F62,A20,I51:I62)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0" t="s">
        <v>23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0" t="s">
        <v>35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55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43164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7" t="s">
        <v>1</v>
      </c>
      <c r="J38" s="138" t="s">
        <v>0</v>
      </c>
    </row>
    <row r="39" spans="1:10" ht="25.5" hidden="1" customHeight="1" x14ac:dyDescent="0.2">
      <c r="A39" s="129">
        <v>1</v>
      </c>
      <c r="B39" s="139" t="s">
        <v>45</v>
      </c>
      <c r="C39" s="140"/>
      <c r="D39" s="141"/>
      <c r="E39" s="141"/>
      <c r="F39" s="142">
        <f>'01 001 Pol'!AE160+'02 002 Pol'!AE44</f>
        <v>0</v>
      </c>
      <c r="G39" s="143">
        <f>'01 001 Pol'!AF160+'02 002 Pol'!AF44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29">
        <v>2</v>
      </c>
      <c r="B40" s="146" t="s">
        <v>46</v>
      </c>
      <c r="C40" s="147" t="s">
        <v>47</v>
      </c>
      <c r="D40" s="148"/>
      <c r="E40" s="148"/>
      <c r="F40" s="149">
        <f>'01 001 Pol'!AE160</f>
        <v>0</v>
      </c>
      <c r="G40" s="150">
        <f>'01 001 Pol'!AF160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customHeight="1" x14ac:dyDescent="0.2">
      <c r="A41" s="129">
        <v>3</v>
      </c>
      <c r="B41" s="152" t="s">
        <v>48</v>
      </c>
      <c r="C41" s="140" t="s">
        <v>49</v>
      </c>
      <c r="D41" s="141"/>
      <c r="E41" s="141"/>
      <c r="F41" s="153">
        <f>'01 001 Pol'!AE160</f>
        <v>0</v>
      </c>
      <c r="G41" s="144">
        <f>'01 001 Pol'!AF160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 x14ac:dyDescent="0.2">
      <c r="A42" s="129">
        <v>2</v>
      </c>
      <c r="B42" s="146" t="s">
        <v>50</v>
      </c>
      <c r="C42" s="147" t="s">
        <v>51</v>
      </c>
      <c r="D42" s="148"/>
      <c r="E42" s="148"/>
      <c r="F42" s="149">
        <f>'02 002 Pol'!AE44</f>
        <v>0</v>
      </c>
      <c r="G42" s="150">
        <f>'02 002 Pol'!AF44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29">
        <v>3</v>
      </c>
      <c r="B43" s="152" t="s">
        <v>52</v>
      </c>
      <c r="C43" s="140" t="s">
        <v>53</v>
      </c>
      <c r="D43" s="141"/>
      <c r="E43" s="141"/>
      <c r="F43" s="153">
        <f>'02 002 Pol'!AE44</f>
        <v>0</v>
      </c>
      <c r="G43" s="144">
        <f>'02 002 Pol'!AF44</f>
        <v>0</v>
      </c>
      <c r="H43" s="144">
        <f>(F43*SazbaDPH1/100)+(G43*SazbaDPH2/100)</f>
        <v>0</v>
      </c>
      <c r="I43" s="144">
        <f>F43+G43+H43</f>
        <v>0</v>
      </c>
      <c r="J43" s="145" t="str">
        <f>IF(CenaCelkemVypocet=0,"",I43/CenaCelkemVypocet*100)</f>
        <v/>
      </c>
    </row>
    <row r="44" spans="1:10" ht="25.5" customHeight="1" x14ac:dyDescent="0.2">
      <c r="A44" s="129"/>
      <c r="B44" s="154" t="s">
        <v>54</v>
      </c>
      <c r="C44" s="155"/>
      <c r="D44" s="155"/>
      <c r="E44" s="156"/>
      <c r="F44" s="157">
        <f>SUMIF(A39:A43,"=1",F39:F43)</f>
        <v>0</v>
      </c>
      <c r="G44" s="158">
        <f>SUMIF(A39:A43,"=1",G39:G43)</f>
        <v>0</v>
      </c>
      <c r="H44" s="158">
        <f>SUMIF(A39:A43,"=1",H39:H43)</f>
        <v>0</v>
      </c>
      <c r="I44" s="158">
        <f>SUMIF(A39:A43,"=1",I39:I43)</f>
        <v>0</v>
      </c>
      <c r="J44" s="159">
        <f>SUMIF(A39:A43,"=1",J39:J43)</f>
        <v>0</v>
      </c>
    </row>
    <row r="48" spans="1:10" ht="15.75" x14ac:dyDescent="0.25">
      <c r="B48" s="169" t="s">
        <v>56</v>
      </c>
    </row>
    <row r="50" spans="1:10" ht="25.5" customHeight="1" x14ac:dyDescent="0.2">
      <c r="A50" s="170"/>
      <c r="B50" s="173" t="s">
        <v>17</v>
      </c>
      <c r="C50" s="173" t="s">
        <v>5</v>
      </c>
      <c r="D50" s="174"/>
      <c r="E50" s="174"/>
      <c r="F50" s="175" t="s">
        <v>57</v>
      </c>
      <c r="G50" s="175"/>
      <c r="H50" s="175"/>
      <c r="I50" s="175" t="s">
        <v>29</v>
      </c>
      <c r="J50" s="175" t="s">
        <v>0</v>
      </c>
    </row>
    <row r="51" spans="1:10" ht="25.5" customHeight="1" x14ac:dyDescent="0.2">
      <c r="A51" s="171"/>
      <c r="B51" s="176" t="s">
        <v>58</v>
      </c>
      <c r="C51" s="177" t="s">
        <v>59</v>
      </c>
      <c r="D51" s="178"/>
      <c r="E51" s="178"/>
      <c r="F51" s="183" t="s">
        <v>25</v>
      </c>
      <c r="G51" s="184"/>
      <c r="H51" s="184"/>
      <c r="I51" s="184">
        <f>'02 002 Pol'!G8</f>
        <v>0</v>
      </c>
      <c r="J51" s="181" t="str">
        <f>IF(I63=0,"",I51/I63*100)</f>
        <v/>
      </c>
    </row>
    <row r="52" spans="1:10" ht="25.5" customHeight="1" x14ac:dyDescent="0.2">
      <c r="A52" s="171"/>
      <c r="B52" s="176" t="s">
        <v>60</v>
      </c>
      <c r="C52" s="177" t="s">
        <v>61</v>
      </c>
      <c r="D52" s="178"/>
      <c r="E52" s="178"/>
      <c r="F52" s="183" t="s">
        <v>25</v>
      </c>
      <c r="G52" s="184"/>
      <c r="H52" s="184"/>
      <c r="I52" s="184">
        <f>'02 002 Pol'!G10</f>
        <v>0</v>
      </c>
      <c r="J52" s="181" t="str">
        <f>IF(I63=0,"",I52/I63*100)</f>
        <v/>
      </c>
    </row>
    <row r="53" spans="1:10" ht="25.5" customHeight="1" x14ac:dyDescent="0.2">
      <c r="A53" s="171"/>
      <c r="B53" s="176" t="s">
        <v>62</v>
      </c>
      <c r="C53" s="177" t="s">
        <v>63</v>
      </c>
      <c r="D53" s="178"/>
      <c r="E53" s="178"/>
      <c r="F53" s="183" t="s">
        <v>25</v>
      </c>
      <c r="G53" s="184"/>
      <c r="H53" s="184"/>
      <c r="I53" s="184">
        <f>'01 001 Pol'!G8</f>
        <v>0</v>
      </c>
      <c r="J53" s="181" t="str">
        <f>IF(I63=0,"",I53/I63*100)</f>
        <v/>
      </c>
    </row>
    <row r="54" spans="1:10" ht="25.5" customHeight="1" x14ac:dyDescent="0.2">
      <c r="A54" s="171"/>
      <c r="B54" s="176" t="s">
        <v>64</v>
      </c>
      <c r="C54" s="177" t="s">
        <v>65</v>
      </c>
      <c r="D54" s="178"/>
      <c r="E54" s="178"/>
      <c r="F54" s="183" t="s">
        <v>25</v>
      </c>
      <c r="G54" s="184"/>
      <c r="H54" s="184"/>
      <c r="I54" s="184">
        <f>'01 001 Pol'!G17</f>
        <v>0</v>
      </c>
      <c r="J54" s="181" t="str">
        <f>IF(I63=0,"",I54/I63*100)</f>
        <v/>
      </c>
    </row>
    <row r="55" spans="1:10" ht="25.5" customHeight="1" x14ac:dyDescent="0.2">
      <c r="A55" s="171"/>
      <c r="B55" s="176" t="s">
        <v>66</v>
      </c>
      <c r="C55" s="177" t="s">
        <v>67</v>
      </c>
      <c r="D55" s="178"/>
      <c r="E55" s="178"/>
      <c r="F55" s="183" t="s">
        <v>25</v>
      </c>
      <c r="G55" s="184"/>
      <c r="H55" s="184"/>
      <c r="I55" s="184">
        <f>'01 001 Pol'!G59</f>
        <v>0</v>
      </c>
      <c r="J55" s="181" t="str">
        <f>IF(I63=0,"",I55/I63*100)</f>
        <v/>
      </c>
    </row>
    <row r="56" spans="1:10" ht="25.5" customHeight="1" x14ac:dyDescent="0.2">
      <c r="A56" s="171"/>
      <c r="B56" s="176" t="s">
        <v>68</v>
      </c>
      <c r="C56" s="177" t="s">
        <v>69</v>
      </c>
      <c r="D56" s="178"/>
      <c r="E56" s="178"/>
      <c r="F56" s="183" t="s">
        <v>25</v>
      </c>
      <c r="G56" s="184"/>
      <c r="H56" s="184"/>
      <c r="I56" s="184">
        <f>'01 001 Pol'!G102</f>
        <v>0</v>
      </c>
      <c r="J56" s="181" t="str">
        <f>IF(I63=0,"",I56/I63*100)</f>
        <v/>
      </c>
    </row>
    <row r="57" spans="1:10" ht="25.5" customHeight="1" x14ac:dyDescent="0.2">
      <c r="A57" s="171"/>
      <c r="B57" s="176" t="s">
        <v>70</v>
      </c>
      <c r="C57" s="177" t="s">
        <v>71</v>
      </c>
      <c r="D57" s="178"/>
      <c r="E57" s="178"/>
      <c r="F57" s="183" t="s">
        <v>25</v>
      </c>
      <c r="G57" s="184"/>
      <c r="H57" s="184"/>
      <c r="I57" s="184">
        <f>'01 001 Pol'!G145</f>
        <v>0</v>
      </c>
      <c r="J57" s="181" t="str">
        <f>IF(I63=0,"",I57/I63*100)</f>
        <v/>
      </c>
    </row>
    <row r="58" spans="1:10" ht="25.5" customHeight="1" x14ac:dyDescent="0.2">
      <c r="A58" s="171"/>
      <c r="B58" s="176" t="s">
        <v>72</v>
      </c>
      <c r="C58" s="177" t="s">
        <v>73</v>
      </c>
      <c r="D58" s="178"/>
      <c r="E58" s="178"/>
      <c r="F58" s="183" t="s">
        <v>25</v>
      </c>
      <c r="G58" s="184"/>
      <c r="H58" s="184"/>
      <c r="I58" s="184">
        <f>'02 002 Pol'!G14</f>
        <v>0</v>
      </c>
      <c r="J58" s="181" t="str">
        <f>IF(I63=0,"",I58/I63*100)</f>
        <v/>
      </c>
    </row>
    <row r="59" spans="1:10" ht="25.5" customHeight="1" x14ac:dyDescent="0.2">
      <c r="A59" s="171"/>
      <c r="B59" s="176" t="s">
        <v>74</v>
      </c>
      <c r="C59" s="177" t="s">
        <v>75</v>
      </c>
      <c r="D59" s="178"/>
      <c r="E59" s="178"/>
      <c r="F59" s="183" t="s">
        <v>25</v>
      </c>
      <c r="G59" s="184"/>
      <c r="H59" s="184"/>
      <c r="I59" s="184">
        <f>'02 002 Pol'!G23</f>
        <v>0</v>
      </c>
      <c r="J59" s="181" t="str">
        <f>IF(I63=0,"",I59/I63*100)</f>
        <v/>
      </c>
    </row>
    <row r="60" spans="1:10" ht="25.5" customHeight="1" x14ac:dyDescent="0.2">
      <c r="A60" s="171"/>
      <c r="B60" s="176" t="s">
        <v>76</v>
      </c>
      <c r="C60" s="177" t="s">
        <v>77</v>
      </c>
      <c r="D60" s="178"/>
      <c r="E60" s="178"/>
      <c r="F60" s="183" t="s">
        <v>25</v>
      </c>
      <c r="G60" s="184"/>
      <c r="H60" s="184"/>
      <c r="I60" s="184">
        <f>'02 002 Pol'!G28</f>
        <v>0</v>
      </c>
      <c r="J60" s="181" t="str">
        <f>IF(I63=0,"",I60/I63*100)</f>
        <v/>
      </c>
    </row>
    <row r="61" spans="1:10" ht="25.5" customHeight="1" x14ac:dyDescent="0.2">
      <c r="A61" s="171"/>
      <c r="B61" s="176" t="s">
        <v>78</v>
      </c>
      <c r="C61" s="177" t="s">
        <v>79</v>
      </c>
      <c r="D61" s="178"/>
      <c r="E61" s="178"/>
      <c r="F61" s="183" t="s">
        <v>25</v>
      </c>
      <c r="G61" s="184"/>
      <c r="H61" s="184"/>
      <c r="I61" s="184">
        <f>'01 001 Pol'!G153</f>
        <v>0</v>
      </c>
      <c r="J61" s="181" t="str">
        <f>IF(I63=0,"",I61/I63*100)</f>
        <v/>
      </c>
    </row>
    <row r="62" spans="1:10" ht="25.5" customHeight="1" x14ac:dyDescent="0.2">
      <c r="A62" s="171"/>
      <c r="B62" s="176" t="s">
        <v>80</v>
      </c>
      <c r="C62" s="177" t="s">
        <v>81</v>
      </c>
      <c r="D62" s="178"/>
      <c r="E62" s="178"/>
      <c r="F62" s="183" t="s">
        <v>25</v>
      </c>
      <c r="G62" s="184"/>
      <c r="H62" s="184"/>
      <c r="I62" s="184">
        <f>'02 002 Pol'!G40</f>
        <v>0</v>
      </c>
      <c r="J62" s="181" t="str">
        <f>IF(I63=0,"",I62/I63*100)</f>
        <v/>
      </c>
    </row>
    <row r="63" spans="1:10" ht="25.5" customHeight="1" x14ac:dyDescent="0.2">
      <c r="A63" s="172"/>
      <c r="B63" s="179" t="s">
        <v>1</v>
      </c>
      <c r="C63" s="179"/>
      <c r="D63" s="180"/>
      <c r="E63" s="180"/>
      <c r="F63" s="185"/>
      <c r="G63" s="186"/>
      <c r="H63" s="186"/>
      <c r="I63" s="186">
        <f>SUM(I51:I62)</f>
        <v>0</v>
      </c>
      <c r="J63" s="182">
        <f>SUM(J51:J62)</f>
        <v>0</v>
      </c>
    </row>
    <row r="64" spans="1:10" x14ac:dyDescent="0.2">
      <c r="F64" s="127"/>
      <c r="G64" s="126"/>
      <c r="H64" s="127"/>
      <c r="I64" s="126"/>
      <c r="J64" s="128"/>
    </row>
    <row r="65" spans="6:10" x14ac:dyDescent="0.2">
      <c r="F65" s="127"/>
      <c r="G65" s="126"/>
      <c r="H65" s="127"/>
      <c r="I65" s="126"/>
      <c r="J65" s="128"/>
    </row>
    <row r="66" spans="6:10" x14ac:dyDescent="0.2">
      <c r="F66" s="127"/>
      <c r="G66" s="126"/>
      <c r="H66" s="127"/>
      <c r="I66" s="126"/>
      <c r="J66" s="128"/>
    </row>
  </sheetData>
  <sheetProtection algorithmName="SHA-512" hashValue="qovp0xU2wRJUA4qoEgS69m4jiBrnQ2yoT3rz7ty1+184VZropbZkQhtcmmV1c4PJofnxgMJA6cROvvmj7pesHw==" saltValue="UxgTzqFmJqTBAdTYnMV/6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61:E61"/>
    <mergeCell ref="C62:E62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n2D5Cec7nER3oRoIQGWXGs8r7XNXv01dAMcekOqJ8McMETWWMjdXg2QZP8yvnnzmBcAAWiR94NXaa86BbVrTbQ==" saltValue="dik2/1l8ZL4bdKDVGHqBp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80766-8BB3-4733-BA2F-63F1C4F29A3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9" t="s">
        <v>84</v>
      </c>
      <c r="B1" s="189"/>
      <c r="C1" s="189"/>
      <c r="D1" s="189"/>
      <c r="E1" s="189"/>
      <c r="F1" s="189"/>
      <c r="G1" s="189"/>
      <c r="AG1" t="s">
        <v>85</v>
      </c>
    </row>
    <row r="2" spans="1:60" ht="24.95" customHeight="1" x14ac:dyDescent="0.2">
      <c r="A2" s="190" t="s">
        <v>7</v>
      </c>
      <c r="B2" s="77" t="s">
        <v>43</v>
      </c>
      <c r="C2" s="193" t="s">
        <v>44</v>
      </c>
      <c r="D2" s="191"/>
      <c r="E2" s="191"/>
      <c r="F2" s="191"/>
      <c r="G2" s="192"/>
      <c r="AG2" t="s">
        <v>86</v>
      </c>
    </row>
    <row r="3" spans="1:60" ht="24.95" customHeight="1" x14ac:dyDescent="0.2">
      <c r="A3" s="190" t="s">
        <v>8</v>
      </c>
      <c r="B3" s="77" t="s">
        <v>46</v>
      </c>
      <c r="C3" s="193" t="s">
        <v>47</v>
      </c>
      <c r="D3" s="191"/>
      <c r="E3" s="191"/>
      <c r="F3" s="191"/>
      <c r="G3" s="192"/>
      <c r="AC3" s="125" t="s">
        <v>86</v>
      </c>
      <c r="AG3" t="s">
        <v>87</v>
      </c>
    </row>
    <row r="4" spans="1:60" ht="24.95" customHeight="1" x14ac:dyDescent="0.2">
      <c r="A4" s="194" t="s">
        <v>9</v>
      </c>
      <c r="B4" s="195" t="s">
        <v>48</v>
      </c>
      <c r="C4" s="196" t="s">
        <v>49</v>
      </c>
      <c r="D4" s="197"/>
      <c r="E4" s="197"/>
      <c r="F4" s="197"/>
      <c r="G4" s="198"/>
      <c r="AG4" t="s">
        <v>88</v>
      </c>
    </row>
    <row r="5" spans="1:60" x14ac:dyDescent="0.2">
      <c r="D5" s="188"/>
    </row>
    <row r="6" spans="1:60" ht="38.25" x14ac:dyDescent="0.2">
      <c r="A6" s="200" t="s">
        <v>89</v>
      </c>
      <c r="B6" s="202" t="s">
        <v>90</v>
      </c>
      <c r="C6" s="202" t="s">
        <v>91</v>
      </c>
      <c r="D6" s="201" t="s">
        <v>92</v>
      </c>
      <c r="E6" s="200" t="s">
        <v>93</v>
      </c>
      <c r="F6" s="199" t="s">
        <v>94</v>
      </c>
      <c r="G6" s="200" t="s">
        <v>29</v>
      </c>
      <c r="H6" s="203" t="s">
        <v>30</v>
      </c>
      <c r="I6" s="203" t="s">
        <v>95</v>
      </c>
      <c r="J6" s="203" t="s">
        <v>31</v>
      </c>
      <c r="K6" s="203" t="s">
        <v>96</v>
      </c>
      <c r="L6" s="203" t="s">
        <v>97</v>
      </c>
      <c r="M6" s="203" t="s">
        <v>98</v>
      </c>
      <c r="N6" s="203" t="s">
        <v>99</v>
      </c>
      <c r="O6" s="203" t="s">
        <v>100</v>
      </c>
      <c r="P6" s="203" t="s">
        <v>101</v>
      </c>
      <c r="Q6" s="203" t="s">
        <v>102</v>
      </c>
      <c r="R6" s="203" t="s">
        <v>103</v>
      </c>
      <c r="S6" s="203" t="s">
        <v>104</v>
      </c>
      <c r="T6" s="203" t="s">
        <v>105</v>
      </c>
      <c r="U6" s="203" t="s">
        <v>106</v>
      </c>
      <c r="V6" s="203" t="s">
        <v>107</v>
      </c>
      <c r="W6" s="203" t="s">
        <v>108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7" t="s">
        <v>109</v>
      </c>
      <c r="B8" s="218" t="s">
        <v>62</v>
      </c>
      <c r="C8" s="239" t="s">
        <v>63</v>
      </c>
      <c r="D8" s="219"/>
      <c r="E8" s="220"/>
      <c r="F8" s="221"/>
      <c r="G8" s="221">
        <f>SUMIF(AG9:AG16,"&lt;&gt;NOR",G9:G16)</f>
        <v>0</v>
      </c>
      <c r="H8" s="221"/>
      <c r="I8" s="221">
        <f>SUM(I9:I16)</f>
        <v>0</v>
      </c>
      <c r="J8" s="221"/>
      <c r="K8" s="221">
        <f>SUM(K9:K16)</f>
        <v>0</v>
      </c>
      <c r="L8" s="221"/>
      <c r="M8" s="221">
        <f>SUM(M9:M16)</f>
        <v>0</v>
      </c>
      <c r="N8" s="221"/>
      <c r="O8" s="221">
        <f>SUM(O9:O16)</f>
        <v>0.04</v>
      </c>
      <c r="P8" s="221"/>
      <c r="Q8" s="221">
        <f>SUM(Q9:Q16)</f>
        <v>0</v>
      </c>
      <c r="R8" s="221"/>
      <c r="S8" s="221"/>
      <c r="T8" s="222"/>
      <c r="U8" s="216"/>
      <c r="V8" s="216">
        <f>SUM(V9:V16)</f>
        <v>41.220000000000006</v>
      </c>
      <c r="W8" s="216"/>
      <c r="AG8" t="s">
        <v>110</v>
      </c>
    </row>
    <row r="9" spans="1:60" outlineLevel="1" x14ac:dyDescent="0.2">
      <c r="A9" s="223">
        <v>1</v>
      </c>
      <c r="B9" s="224" t="s">
        <v>111</v>
      </c>
      <c r="C9" s="240" t="s">
        <v>112</v>
      </c>
      <c r="D9" s="225" t="s">
        <v>113</v>
      </c>
      <c r="E9" s="226">
        <v>18</v>
      </c>
      <c r="F9" s="227"/>
      <c r="G9" s="228">
        <f>ROUND(E9*F9,2)</f>
        <v>0</v>
      </c>
      <c r="H9" s="227"/>
      <c r="I9" s="228">
        <f>ROUND(E9*H9,2)</f>
        <v>0</v>
      </c>
      <c r="J9" s="227"/>
      <c r="K9" s="228">
        <f>ROUND(E9*J9,2)</f>
        <v>0</v>
      </c>
      <c r="L9" s="228">
        <v>21</v>
      </c>
      <c r="M9" s="228">
        <f>G9*(1+L9/100)</f>
        <v>0</v>
      </c>
      <c r="N9" s="228">
        <v>2.4599999999999999E-3</v>
      </c>
      <c r="O9" s="228">
        <f>ROUND(E9*N9,2)</f>
        <v>0.04</v>
      </c>
      <c r="P9" s="228">
        <v>0</v>
      </c>
      <c r="Q9" s="228">
        <f>ROUND(E9*P9,2)</f>
        <v>0</v>
      </c>
      <c r="R9" s="228" t="s">
        <v>114</v>
      </c>
      <c r="S9" s="228" t="s">
        <v>115</v>
      </c>
      <c r="T9" s="229" t="s">
        <v>115</v>
      </c>
      <c r="U9" s="213">
        <v>1.49</v>
      </c>
      <c r="V9" s="213">
        <f>ROUND(E9*U9,2)</f>
        <v>26.82</v>
      </c>
      <c r="W9" s="21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116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11"/>
      <c r="B10" s="212"/>
      <c r="C10" s="241" t="s">
        <v>117</v>
      </c>
      <c r="D10" s="214"/>
      <c r="E10" s="215">
        <v>18</v>
      </c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118</v>
      </c>
      <c r="AH10" s="204">
        <v>0</v>
      </c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 x14ac:dyDescent="0.2">
      <c r="A11" s="230">
        <v>2</v>
      </c>
      <c r="B11" s="231" t="s">
        <v>119</v>
      </c>
      <c r="C11" s="242" t="s">
        <v>120</v>
      </c>
      <c r="D11" s="232" t="s">
        <v>113</v>
      </c>
      <c r="E11" s="233">
        <v>1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5">
        <v>5.0000000000000002E-5</v>
      </c>
      <c r="O11" s="235">
        <f>ROUND(E11*N11,2)</f>
        <v>0</v>
      </c>
      <c r="P11" s="235">
        <v>0</v>
      </c>
      <c r="Q11" s="235">
        <f>ROUND(E11*P11,2)</f>
        <v>0</v>
      </c>
      <c r="R11" s="235" t="s">
        <v>114</v>
      </c>
      <c r="S11" s="235" t="s">
        <v>115</v>
      </c>
      <c r="T11" s="236" t="s">
        <v>115</v>
      </c>
      <c r="U11" s="213">
        <v>0.5</v>
      </c>
      <c r="V11" s="213">
        <f>ROUND(E11*U11,2)</f>
        <v>0.5</v>
      </c>
      <c r="W11" s="21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116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">
      <c r="A12" s="230">
        <v>3</v>
      </c>
      <c r="B12" s="231" t="s">
        <v>121</v>
      </c>
      <c r="C12" s="242" t="s">
        <v>122</v>
      </c>
      <c r="D12" s="232" t="s">
        <v>113</v>
      </c>
      <c r="E12" s="233">
        <v>20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5">
        <v>5.0000000000000002E-5</v>
      </c>
      <c r="O12" s="235">
        <f>ROUND(E12*N12,2)</f>
        <v>0</v>
      </c>
      <c r="P12" s="235">
        <v>0</v>
      </c>
      <c r="Q12" s="235">
        <f>ROUND(E12*P12,2)</f>
        <v>0</v>
      </c>
      <c r="R12" s="235" t="s">
        <v>114</v>
      </c>
      <c r="S12" s="235" t="s">
        <v>115</v>
      </c>
      <c r="T12" s="236" t="s">
        <v>115</v>
      </c>
      <c r="U12" s="213">
        <v>0.55000000000000004</v>
      </c>
      <c r="V12" s="213">
        <f>ROUND(E12*U12,2)</f>
        <v>11</v>
      </c>
      <c r="W12" s="21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116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 x14ac:dyDescent="0.2">
      <c r="A13" s="230">
        <v>4</v>
      </c>
      <c r="B13" s="231" t="s">
        <v>123</v>
      </c>
      <c r="C13" s="242" t="s">
        <v>124</v>
      </c>
      <c r="D13" s="232" t="s">
        <v>113</v>
      </c>
      <c r="E13" s="233">
        <v>4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5.0000000000000002E-5</v>
      </c>
      <c r="O13" s="235">
        <f>ROUND(E13*N13,2)</f>
        <v>0</v>
      </c>
      <c r="P13" s="235">
        <v>0</v>
      </c>
      <c r="Q13" s="235">
        <f>ROUND(E13*P13,2)</f>
        <v>0</v>
      </c>
      <c r="R13" s="235" t="s">
        <v>114</v>
      </c>
      <c r="S13" s="235" t="s">
        <v>115</v>
      </c>
      <c r="T13" s="236" t="s">
        <v>115</v>
      </c>
      <c r="U13" s="213">
        <v>0.55000000000000004</v>
      </c>
      <c r="V13" s="213">
        <f>ROUND(E13*U13,2)</f>
        <v>2.2000000000000002</v>
      </c>
      <c r="W13" s="21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116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30">
        <v>5</v>
      </c>
      <c r="B14" s="231" t="s">
        <v>125</v>
      </c>
      <c r="C14" s="242" t="s">
        <v>126</v>
      </c>
      <c r="D14" s="232" t="s">
        <v>113</v>
      </c>
      <c r="E14" s="233">
        <v>1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35">
        <v>5.0000000000000002E-5</v>
      </c>
      <c r="O14" s="235">
        <f>ROUND(E14*N14,2)</f>
        <v>0</v>
      </c>
      <c r="P14" s="235">
        <v>0</v>
      </c>
      <c r="Q14" s="235">
        <f>ROUND(E14*P14,2)</f>
        <v>0</v>
      </c>
      <c r="R14" s="235" t="s">
        <v>114</v>
      </c>
      <c r="S14" s="235" t="s">
        <v>115</v>
      </c>
      <c r="T14" s="236" t="s">
        <v>115</v>
      </c>
      <c r="U14" s="213">
        <v>0.6</v>
      </c>
      <c r="V14" s="213">
        <f>ROUND(E14*U14,2)</f>
        <v>0.6</v>
      </c>
      <c r="W14" s="21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116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outlineLevel="1" x14ac:dyDescent="0.2">
      <c r="A15" s="223">
        <v>6</v>
      </c>
      <c r="B15" s="224" t="s">
        <v>127</v>
      </c>
      <c r="C15" s="240" t="s">
        <v>128</v>
      </c>
      <c r="D15" s="225" t="s">
        <v>129</v>
      </c>
      <c r="E15" s="226">
        <v>4.5580000000000002E-2</v>
      </c>
      <c r="F15" s="227"/>
      <c r="G15" s="228">
        <f>ROUND(E15*F15,2)</f>
        <v>0</v>
      </c>
      <c r="H15" s="227"/>
      <c r="I15" s="228">
        <f>ROUND(E15*H15,2)</f>
        <v>0</v>
      </c>
      <c r="J15" s="227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 t="s">
        <v>130</v>
      </c>
      <c r="S15" s="228" t="s">
        <v>115</v>
      </c>
      <c r="T15" s="229" t="s">
        <v>115</v>
      </c>
      <c r="U15" s="213">
        <v>2.153</v>
      </c>
      <c r="V15" s="213">
        <f>ROUND(E15*U15,2)</f>
        <v>0.1</v>
      </c>
      <c r="W15" s="21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131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 x14ac:dyDescent="0.2">
      <c r="A16" s="211"/>
      <c r="B16" s="212"/>
      <c r="C16" s="243" t="s">
        <v>132</v>
      </c>
      <c r="D16" s="237"/>
      <c r="E16" s="237"/>
      <c r="F16" s="237"/>
      <c r="G16" s="237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133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x14ac:dyDescent="0.2">
      <c r="A17" s="217" t="s">
        <v>109</v>
      </c>
      <c r="B17" s="218" t="s">
        <v>64</v>
      </c>
      <c r="C17" s="239" t="s">
        <v>65</v>
      </c>
      <c r="D17" s="219"/>
      <c r="E17" s="220"/>
      <c r="F17" s="221"/>
      <c r="G17" s="221">
        <f>SUMIF(AG18:AG58,"&lt;&gt;NOR",G18:G58)</f>
        <v>0</v>
      </c>
      <c r="H17" s="221"/>
      <c r="I17" s="221">
        <f>SUM(I18:I58)</f>
        <v>0</v>
      </c>
      <c r="J17" s="221"/>
      <c r="K17" s="221">
        <f>SUM(K18:K58)</f>
        <v>0</v>
      </c>
      <c r="L17" s="221"/>
      <c r="M17" s="221">
        <f>SUM(M18:M58)</f>
        <v>0</v>
      </c>
      <c r="N17" s="221"/>
      <c r="O17" s="221">
        <f>SUM(O18:O58)</f>
        <v>0.38000000000000006</v>
      </c>
      <c r="P17" s="221"/>
      <c r="Q17" s="221">
        <f>SUM(Q18:Q58)</f>
        <v>1.61</v>
      </c>
      <c r="R17" s="221"/>
      <c r="S17" s="221"/>
      <c r="T17" s="222"/>
      <c r="U17" s="216"/>
      <c r="V17" s="216">
        <f>SUM(V18:V58)</f>
        <v>299.09999999999991</v>
      </c>
      <c r="W17" s="216"/>
      <c r="AG17" t="s">
        <v>110</v>
      </c>
    </row>
    <row r="18" spans="1:60" outlineLevel="1" x14ac:dyDescent="0.2">
      <c r="A18" s="223">
        <v>7</v>
      </c>
      <c r="B18" s="224" t="s">
        <v>134</v>
      </c>
      <c r="C18" s="240" t="s">
        <v>135</v>
      </c>
      <c r="D18" s="225" t="s">
        <v>136</v>
      </c>
      <c r="E18" s="226">
        <v>30</v>
      </c>
      <c r="F18" s="227"/>
      <c r="G18" s="228">
        <f>ROUND(E18*F18,2)</f>
        <v>0</v>
      </c>
      <c r="H18" s="227"/>
      <c r="I18" s="228">
        <f>ROUND(E18*H18,2)</f>
        <v>0</v>
      </c>
      <c r="J18" s="227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1.4919999999999999E-2</v>
      </c>
      <c r="Q18" s="228">
        <f>ROUND(E18*P18,2)</f>
        <v>0.45</v>
      </c>
      <c r="R18" s="228" t="s">
        <v>137</v>
      </c>
      <c r="S18" s="228" t="s">
        <v>115</v>
      </c>
      <c r="T18" s="229" t="s">
        <v>115</v>
      </c>
      <c r="U18" s="213">
        <v>0.41299999999999998</v>
      </c>
      <c r="V18" s="213">
        <f>ROUND(E18*U18,2)</f>
        <v>12.39</v>
      </c>
      <c r="W18" s="21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116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11"/>
      <c r="B19" s="212"/>
      <c r="C19" s="243" t="s">
        <v>138</v>
      </c>
      <c r="D19" s="237"/>
      <c r="E19" s="237"/>
      <c r="F19" s="237"/>
      <c r="G19" s="237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133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outlineLevel="1" x14ac:dyDescent="0.2">
      <c r="A20" s="223">
        <v>8</v>
      </c>
      <c r="B20" s="224" t="s">
        <v>139</v>
      </c>
      <c r="C20" s="240" t="s">
        <v>140</v>
      </c>
      <c r="D20" s="225" t="s">
        <v>136</v>
      </c>
      <c r="E20" s="226">
        <v>10</v>
      </c>
      <c r="F20" s="227"/>
      <c r="G20" s="228">
        <f>ROUND(E20*F20,2)</f>
        <v>0</v>
      </c>
      <c r="H20" s="227"/>
      <c r="I20" s="228">
        <f>ROUND(E20*H20,2)</f>
        <v>0</v>
      </c>
      <c r="J20" s="227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3.065E-2</v>
      </c>
      <c r="Q20" s="228">
        <f>ROUND(E20*P20,2)</f>
        <v>0.31</v>
      </c>
      <c r="R20" s="228" t="s">
        <v>137</v>
      </c>
      <c r="S20" s="228" t="s">
        <v>115</v>
      </c>
      <c r="T20" s="229" t="s">
        <v>115</v>
      </c>
      <c r="U20" s="213">
        <v>0.57599999999999996</v>
      </c>
      <c r="V20" s="213">
        <f>ROUND(E20*U20,2)</f>
        <v>5.76</v>
      </c>
      <c r="W20" s="21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116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outlineLevel="1" x14ac:dyDescent="0.2">
      <c r="A21" s="211"/>
      <c r="B21" s="212"/>
      <c r="C21" s="243" t="s">
        <v>138</v>
      </c>
      <c r="D21" s="237"/>
      <c r="E21" s="237"/>
      <c r="F21" s="237"/>
      <c r="G21" s="237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133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30">
        <v>9</v>
      </c>
      <c r="B22" s="231" t="s">
        <v>141</v>
      </c>
      <c r="C22" s="242" t="s">
        <v>142</v>
      </c>
      <c r="D22" s="232" t="s">
        <v>113</v>
      </c>
      <c r="E22" s="233">
        <v>1</v>
      </c>
      <c r="F22" s="234"/>
      <c r="G22" s="235">
        <f>ROUND(E22*F22,2)</f>
        <v>0</v>
      </c>
      <c r="H22" s="234"/>
      <c r="I22" s="235">
        <f>ROUND(E22*H22,2)</f>
        <v>0</v>
      </c>
      <c r="J22" s="234"/>
      <c r="K22" s="235">
        <f>ROUND(E22*J22,2)</f>
        <v>0</v>
      </c>
      <c r="L22" s="235">
        <v>21</v>
      </c>
      <c r="M22" s="235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5" t="s">
        <v>137</v>
      </c>
      <c r="S22" s="235" t="s">
        <v>115</v>
      </c>
      <c r="T22" s="236" t="s">
        <v>115</v>
      </c>
      <c r="U22" s="213">
        <v>1.419</v>
      </c>
      <c r="V22" s="213">
        <f>ROUND(E22*U22,2)</f>
        <v>1.42</v>
      </c>
      <c r="W22" s="21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116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230">
        <v>10</v>
      </c>
      <c r="B23" s="231" t="s">
        <v>143</v>
      </c>
      <c r="C23" s="242" t="s">
        <v>144</v>
      </c>
      <c r="D23" s="232" t="s">
        <v>136</v>
      </c>
      <c r="E23" s="233">
        <v>32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21</v>
      </c>
      <c r="M23" s="235">
        <f>G23*(1+L23/100)</f>
        <v>0</v>
      </c>
      <c r="N23" s="235">
        <v>3.8000000000000002E-4</v>
      </c>
      <c r="O23" s="235">
        <f>ROUND(E23*N23,2)</f>
        <v>0.01</v>
      </c>
      <c r="P23" s="235">
        <v>0</v>
      </c>
      <c r="Q23" s="235">
        <f>ROUND(E23*P23,2)</f>
        <v>0</v>
      </c>
      <c r="R23" s="235" t="s">
        <v>137</v>
      </c>
      <c r="S23" s="235" t="s">
        <v>115</v>
      </c>
      <c r="T23" s="236" t="s">
        <v>115</v>
      </c>
      <c r="U23" s="213">
        <v>0.32</v>
      </c>
      <c r="V23" s="213">
        <f>ROUND(E23*U23,2)</f>
        <v>10.24</v>
      </c>
      <c r="W23" s="21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116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30">
        <v>11</v>
      </c>
      <c r="B24" s="231" t="s">
        <v>145</v>
      </c>
      <c r="C24" s="242" t="s">
        <v>146</v>
      </c>
      <c r="D24" s="232" t="s">
        <v>136</v>
      </c>
      <c r="E24" s="233">
        <v>13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4.6999999999999999E-4</v>
      </c>
      <c r="O24" s="235">
        <f>ROUND(E24*N24,2)</f>
        <v>0.01</v>
      </c>
      <c r="P24" s="235">
        <v>0</v>
      </c>
      <c r="Q24" s="235">
        <f>ROUND(E24*P24,2)</f>
        <v>0</v>
      </c>
      <c r="R24" s="235" t="s">
        <v>137</v>
      </c>
      <c r="S24" s="235" t="s">
        <v>115</v>
      </c>
      <c r="T24" s="236" t="s">
        <v>115</v>
      </c>
      <c r="U24" s="213">
        <v>0.35899999999999999</v>
      </c>
      <c r="V24" s="213">
        <f>ROUND(E24*U24,2)</f>
        <v>4.67</v>
      </c>
      <c r="W24" s="21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116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 x14ac:dyDescent="0.2">
      <c r="A25" s="230">
        <v>12</v>
      </c>
      <c r="B25" s="231" t="s">
        <v>147</v>
      </c>
      <c r="C25" s="242" t="s">
        <v>148</v>
      </c>
      <c r="D25" s="232" t="s">
        <v>136</v>
      </c>
      <c r="E25" s="233">
        <v>15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6.9999999999999999E-4</v>
      </c>
      <c r="O25" s="235">
        <f>ROUND(E25*N25,2)</f>
        <v>0.01</v>
      </c>
      <c r="P25" s="235">
        <v>0</v>
      </c>
      <c r="Q25" s="235">
        <f>ROUND(E25*P25,2)</f>
        <v>0</v>
      </c>
      <c r="R25" s="235" t="s">
        <v>137</v>
      </c>
      <c r="S25" s="235" t="s">
        <v>115</v>
      </c>
      <c r="T25" s="236" t="s">
        <v>115</v>
      </c>
      <c r="U25" s="213">
        <v>0.45200000000000001</v>
      </c>
      <c r="V25" s="213">
        <f>ROUND(E25*U25,2)</f>
        <v>6.78</v>
      </c>
      <c r="W25" s="21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116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ht="22.5" outlineLevel="1" x14ac:dyDescent="0.2">
      <c r="A26" s="230">
        <v>13</v>
      </c>
      <c r="B26" s="231" t="s">
        <v>149</v>
      </c>
      <c r="C26" s="242" t="s">
        <v>150</v>
      </c>
      <c r="D26" s="232" t="s">
        <v>136</v>
      </c>
      <c r="E26" s="233">
        <v>44</v>
      </c>
      <c r="F26" s="234"/>
      <c r="G26" s="235">
        <f>ROUND(E26*F26,2)</f>
        <v>0</v>
      </c>
      <c r="H26" s="234"/>
      <c r="I26" s="235">
        <f>ROUND(E26*H26,2)</f>
        <v>0</v>
      </c>
      <c r="J26" s="234"/>
      <c r="K26" s="235">
        <f>ROUND(E26*J26,2)</f>
        <v>0</v>
      </c>
      <c r="L26" s="235">
        <v>21</v>
      </c>
      <c r="M26" s="235">
        <f>G26*(1+L26/100)</f>
        <v>0</v>
      </c>
      <c r="N26" s="235">
        <v>1.5200000000000001E-3</v>
      </c>
      <c r="O26" s="235">
        <f>ROUND(E26*N26,2)</f>
        <v>7.0000000000000007E-2</v>
      </c>
      <c r="P26" s="235">
        <v>0</v>
      </c>
      <c r="Q26" s="235">
        <f>ROUND(E26*P26,2)</f>
        <v>0</v>
      </c>
      <c r="R26" s="235" t="s">
        <v>137</v>
      </c>
      <c r="S26" s="235" t="s">
        <v>115</v>
      </c>
      <c r="T26" s="236" t="s">
        <v>115</v>
      </c>
      <c r="U26" s="213">
        <v>1.173</v>
      </c>
      <c r="V26" s="213">
        <f>ROUND(E26*U26,2)</f>
        <v>51.61</v>
      </c>
      <c r="W26" s="21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116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ht="22.5" outlineLevel="1" x14ac:dyDescent="0.2">
      <c r="A27" s="230">
        <v>14</v>
      </c>
      <c r="B27" s="231" t="s">
        <v>151</v>
      </c>
      <c r="C27" s="242" t="s">
        <v>152</v>
      </c>
      <c r="D27" s="232" t="s">
        <v>136</v>
      </c>
      <c r="E27" s="233">
        <v>84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1.31E-3</v>
      </c>
      <c r="O27" s="235">
        <f>ROUND(E27*N27,2)</f>
        <v>0.11</v>
      </c>
      <c r="P27" s="235">
        <v>0</v>
      </c>
      <c r="Q27" s="235">
        <f>ROUND(E27*P27,2)</f>
        <v>0</v>
      </c>
      <c r="R27" s="235" t="s">
        <v>137</v>
      </c>
      <c r="S27" s="235" t="s">
        <v>115</v>
      </c>
      <c r="T27" s="236" t="s">
        <v>115</v>
      </c>
      <c r="U27" s="213">
        <v>0.79700000000000004</v>
      </c>
      <c r="V27" s="213">
        <f>ROUND(E27*U27,2)</f>
        <v>66.95</v>
      </c>
      <c r="W27" s="21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116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ht="22.5" outlineLevel="1" x14ac:dyDescent="0.2">
      <c r="A28" s="230">
        <v>15</v>
      </c>
      <c r="B28" s="231" t="s">
        <v>153</v>
      </c>
      <c r="C28" s="242" t="s">
        <v>154</v>
      </c>
      <c r="D28" s="232" t="s">
        <v>136</v>
      </c>
      <c r="E28" s="233">
        <v>53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21</v>
      </c>
      <c r="M28" s="235">
        <f>G28*(1+L28/100)</f>
        <v>0</v>
      </c>
      <c r="N28" s="235">
        <v>1.6100000000000001E-3</v>
      </c>
      <c r="O28" s="235">
        <f>ROUND(E28*N28,2)</f>
        <v>0.09</v>
      </c>
      <c r="P28" s="235">
        <v>0</v>
      </c>
      <c r="Q28" s="235">
        <f>ROUND(E28*P28,2)</f>
        <v>0</v>
      </c>
      <c r="R28" s="235" t="s">
        <v>137</v>
      </c>
      <c r="S28" s="235" t="s">
        <v>115</v>
      </c>
      <c r="T28" s="236" t="s">
        <v>115</v>
      </c>
      <c r="U28" s="213">
        <v>0.73899999999999999</v>
      </c>
      <c r="V28" s="213">
        <f>ROUND(E28*U28,2)</f>
        <v>39.17</v>
      </c>
      <c r="W28" s="21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116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ht="22.5" outlineLevel="1" x14ac:dyDescent="0.2">
      <c r="A29" s="230">
        <v>16</v>
      </c>
      <c r="B29" s="231" t="s">
        <v>155</v>
      </c>
      <c r="C29" s="242" t="s">
        <v>156</v>
      </c>
      <c r="D29" s="232" t="s">
        <v>136</v>
      </c>
      <c r="E29" s="233">
        <v>5</v>
      </c>
      <c r="F29" s="234"/>
      <c r="G29" s="235">
        <f>ROUND(E29*F29,2)</f>
        <v>0</v>
      </c>
      <c r="H29" s="234"/>
      <c r="I29" s="235">
        <f>ROUND(E29*H29,2)</f>
        <v>0</v>
      </c>
      <c r="J29" s="234"/>
      <c r="K29" s="235">
        <f>ROUND(E29*J29,2)</f>
        <v>0</v>
      </c>
      <c r="L29" s="235">
        <v>21</v>
      </c>
      <c r="M29" s="235">
        <f>G29*(1+L29/100)</f>
        <v>0</v>
      </c>
      <c r="N29" s="235">
        <v>2.48E-3</v>
      </c>
      <c r="O29" s="235">
        <f>ROUND(E29*N29,2)</f>
        <v>0.01</v>
      </c>
      <c r="P29" s="235">
        <v>0</v>
      </c>
      <c r="Q29" s="235">
        <f>ROUND(E29*P29,2)</f>
        <v>0</v>
      </c>
      <c r="R29" s="235" t="s">
        <v>137</v>
      </c>
      <c r="S29" s="235" t="s">
        <v>115</v>
      </c>
      <c r="T29" s="236" t="s">
        <v>115</v>
      </c>
      <c r="U29" s="213">
        <v>0.749</v>
      </c>
      <c r="V29" s="213">
        <f>ROUND(E29*U29,2)</f>
        <v>3.75</v>
      </c>
      <c r="W29" s="21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116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ht="22.5" outlineLevel="1" x14ac:dyDescent="0.2">
      <c r="A30" s="230">
        <v>17</v>
      </c>
      <c r="B30" s="231" t="s">
        <v>157</v>
      </c>
      <c r="C30" s="242" t="s">
        <v>158</v>
      </c>
      <c r="D30" s="232" t="s">
        <v>136</v>
      </c>
      <c r="E30" s="233">
        <v>16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1.73E-3</v>
      </c>
      <c r="O30" s="235">
        <f>ROUND(E30*N30,2)</f>
        <v>0.03</v>
      </c>
      <c r="P30" s="235">
        <v>0</v>
      </c>
      <c r="Q30" s="235">
        <f>ROUND(E30*P30,2)</f>
        <v>0</v>
      </c>
      <c r="R30" s="235" t="s">
        <v>137</v>
      </c>
      <c r="S30" s="235" t="s">
        <v>115</v>
      </c>
      <c r="T30" s="236" t="s">
        <v>115</v>
      </c>
      <c r="U30" s="213">
        <v>0.82899999999999996</v>
      </c>
      <c r="V30" s="213">
        <f>ROUND(E30*U30,2)</f>
        <v>13.26</v>
      </c>
      <c r="W30" s="21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116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ht="22.5" outlineLevel="1" x14ac:dyDescent="0.2">
      <c r="A31" s="230">
        <v>18</v>
      </c>
      <c r="B31" s="231" t="s">
        <v>159</v>
      </c>
      <c r="C31" s="242" t="s">
        <v>160</v>
      </c>
      <c r="D31" s="232" t="s">
        <v>136</v>
      </c>
      <c r="E31" s="233">
        <v>15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2.47E-3</v>
      </c>
      <c r="O31" s="235">
        <f>ROUND(E31*N31,2)</f>
        <v>0.04</v>
      </c>
      <c r="P31" s="235">
        <v>0</v>
      </c>
      <c r="Q31" s="235">
        <f>ROUND(E31*P31,2)</f>
        <v>0</v>
      </c>
      <c r="R31" s="235" t="s">
        <v>137</v>
      </c>
      <c r="S31" s="235" t="s">
        <v>115</v>
      </c>
      <c r="T31" s="236" t="s">
        <v>115</v>
      </c>
      <c r="U31" s="213">
        <v>0.84570000000000001</v>
      </c>
      <c r="V31" s="213">
        <f>ROUND(E31*U31,2)</f>
        <v>12.69</v>
      </c>
      <c r="W31" s="21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116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23">
        <v>19</v>
      </c>
      <c r="B32" s="224" t="s">
        <v>161</v>
      </c>
      <c r="C32" s="240" t="s">
        <v>162</v>
      </c>
      <c r="D32" s="225" t="s">
        <v>136</v>
      </c>
      <c r="E32" s="226">
        <v>90</v>
      </c>
      <c r="F32" s="227"/>
      <c r="G32" s="228">
        <f>ROUND(E32*F32,2)</f>
        <v>0</v>
      </c>
      <c r="H32" s="227"/>
      <c r="I32" s="228">
        <f>ROUND(E32*H32,2)</f>
        <v>0</v>
      </c>
      <c r="J32" s="227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2.0999999999999999E-3</v>
      </c>
      <c r="Q32" s="228">
        <f>ROUND(E32*P32,2)</f>
        <v>0.19</v>
      </c>
      <c r="R32" s="228" t="s">
        <v>137</v>
      </c>
      <c r="S32" s="228" t="s">
        <v>115</v>
      </c>
      <c r="T32" s="229" t="s">
        <v>115</v>
      </c>
      <c r="U32" s="213">
        <v>3.1E-2</v>
      </c>
      <c r="V32" s="213">
        <f>ROUND(E32*U32,2)</f>
        <v>2.79</v>
      </c>
      <c r="W32" s="21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116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11"/>
      <c r="B33" s="212"/>
      <c r="C33" s="243" t="s">
        <v>163</v>
      </c>
      <c r="D33" s="237"/>
      <c r="E33" s="237"/>
      <c r="F33" s="237"/>
      <c r="G33" s="237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133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23">
        <v>20</v>
      </c>
      <c r="B34" s="224" t="s">
        <v>164</v>
      </c>
      <c r="C34" s="240" t="s">
        <v>165</v>
      </c>
      <c r="D34" s="225" t="s">
        <v>136</v>
      </c>
      <c r="E34" s="226">
        <v>150</v>
      </c>
      <c r="F34" s="227"/>
      <c r="G34" s="228">
        <f>ROUND(E34*F34,2)</f>
        <v>0</v>
      </c>
      <c r="H34" s="227"/>
      <c r="I34" s="228">
        <f>ROUND(E34*H34,2)</f>
        <v>0</v>
      </c>
      <c r="J34" s="227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1.98E-3</v>
      </c>
      <c r="Q34" s="228">
        <f>ROUND(E34*P34,2)</f>
        <v>0.3</v>
      </c>
      <c r="R34" s="228" t="s">
        <v>137</v>
      </c>
      <c r="S34" s="228" t="s">
        <v>115</v>
      </c>
      <c r="T34" s="229" t="s">
        <v>115</v>
      </c>
      <c r="U34" s="213">
        <v>8.3000000000000004E-2</v>
      </c>
      <c r="V34" s="213">
        <f>ROUND(E34*U34,2)</f>
        <v>12.45</v>
      </c>
      <c r="W34" s="21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116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211"/>
      <c r="B35" s="212"/>
      <c r="C35" s="243" t="s">
        <v>163</v>
      </c>
      <c r="D35" s="237"/>
      <c r="E35" s="237"/>
      <c r="F35" s="237"/>
      <c r="G35" s="237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133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 x14ac:dyDescent="0.2">
      <c r="A36" s="223">
        <v>21</v>
      </c>
      <c r="B36" s="224" t="s">
        <v>166</v>
      </c>
      <c r="C36" s="240" t="s">
        <v>167</v>
      </c>
      <c r="D36" s="225" t="s">
        <v>136</v>
      </c>
      <c r="E36" s="226">
        <v>10</v>
      </c>
      <c r="F36" s="227"/>
      <c r="G36" s="228">
        <f>ROUND(E36*F36,2)</f>
        <v>0</v>
      </c>
      <c r="H36" s="227"/>
      <c r="I36" s="228">
        <f>ROUND(E36*H36,2)</f>
        <v>0</v>
      </c>
      <c r="J36" s="227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2.63E-3</v>
      </c>
      <c r="Q36" s="228">
        <f>ROUND(E36*P36,2)</f>
        <v>0.03</v>
      </c>
      <c r="R36" s="228" t="s">
        <v>137</v>
      </c>
      <c r="S36" s="228" t="s">
        <v>115</v>
      </c>
      <c r="T36" s="229" t="s">
        <v>115</v>
      </c>
      <c r="U36" s="213">
        <v>0.114</v>
      </c>
      <c r="V36" s="213">
        <f>ROUND(E36*U36,2)</f>
        <v>1.1399999999999999</v>
      </c>
      <c r="W36" s="21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116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11"/>
      <c r="B37" s="212"/>
      <c r="C37" s="243" t="s">
        <v>163</v>
      </c>
      <c r="D37" s="237"/>
      <c r="E37" s="237"/>
      <c r="F37" s="237"/>
      <c r="G37" s="237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133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23">
        <v>22</v>
      </c>
      <c r="B38" s="224" t="s">
        <v>168</v>
      </c>
      <c r="C38" s="240" t="s">
        <v>169</v>
      </c>
      <c r="D38" s="225" t="s">
        <v>113</v>
      </c>
      <c r="E38" s="226">
        <v>21</v>
      </c>
      <c r="F38" s="227"/>
      <c r="G38" s="228">
        <f>ROUND(E38*F38,2)</f>
        <v>0</v>
      </c>
      <c r="H38" s="227"/>
      <c r="I38" s="228">
        <f>ROUND(E38*H38,2)</f>
        <v>0</v>
      </c>
      <c r="J38" s="227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 t="s">
        <v>137</v>
      </c>
      <c r="S38" s="228" t="s">
        <v>115</v>
      </c>
      <c r="T38" s="229" t="s">
        <v>115</v>
      </c>
      <c r="U38" s="213">
        <v>0.157</v>
      </c>
      <c r="V38" s="213">
        <f>ROUND(E38*U38,2)</f>
        <v>3.3</v>
      </c>
      <c r="W38" s="21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116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 x14ac:dyDescent="0.2">
      <c r="A39" s="211"/>
      <c r="B39" s="212"/>
      <c r="C39" s="243" t="s">
        <v>170</v>
      </c>
      <c r="D39" s="237"/>
      <c r="E39" s="237"/>
      <c r="F39" s="237"/>
      <c r="G39" s="237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133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outlineLevel="1" x14ac:dyDescent="0.2">
      <c r="A40" s="223">
        <v>23</v>
      </c>
      <c r="B40" s="224" t="s">
        <v>171</v>
      </c>
      <c r="C40" s="240" t="s">
        <v>172</v>
      </c>
      <c r="D40" s="225" t="s">
        <v>113</v>
      </c>
      <c r="E40" s="226">
        <v>12</v>
      </c>
      <c r="F40" s="227"/>
      <c r="G40" s="228">
        <f>ROUND(E40*F40,2)</f>
        <v>0</v>
      </c>
      <c r="H40" s="227"/>
      <c r="I40" s="228">
        <f>ROUND(E40*H40,2)</f>
        <v>0</v>
      </c>
      <c r="J40" s="227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 t="s">
        <v>137</v>
      </c>
      <c r="S40" s="228" t="s">
        <v>115</v>
      </c>
      <c r="T40" s="229" t="s">
        <v>115</v>
      </c>
      <c r="U40" s="213">
        <v>0.17399999999999999</v>
      </c>
      <c r="V40" s="213">
        <f>ROUND(E40*U40,2)</f>
        <v>2.09</v>
      </c>
      <c r="W40" s="21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116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211"/>
      <c r="B41" s="212"/>
      <c r="C41" s="243" t="s">
        <v>170</v>
      </c>
      <c r="D41" s="237"/>
      <c r="E41" s="237"/>
      <c r="F41" s="237"/>
      <c r="G41" s="237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133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23">
        <v>24</v>
      </c>
      <c r="B42" s="224" t="s">
        <v>173</v>
      </c>
      <c r="C42" s="240" t="s">
        <v>174</v>
      </c>
      <c r="D42" s="225" t="s">
        <v>113</v>
      </c>
      <c r="E42" s="226">
        <v>1</v>
      </c>
      <c r="F42" s="227"/>
      <c r="G42" s="228">
        <f>ROUND(E42*F42,2)</f>
        <v>0</v>
      </c>
      <c r="H42" s="227"/>
      <c r="I42" s="228">
        <f>ROUND(E42*H42,2)</f>
        <v>0</v>
      </c>
      <c r="J42" s="227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 t="s">
        <v>137</v>
      </c>
      <c r="S42" s="228" t="s">
        <v>115</v>
      </c>
      <c r="T42" s="229" t="s">
        <v>115</v>
      </c>
      <c r="U42" s="213">
        <v>0.21099999999999999</v>
      </c>
      <c r="V42" s="213">
        <f>ROUND(E42*U42,2)</f>
        <v>0.21</v>
      </c>
      <c r="W42" s="21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116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outlineLevel="1" x14ac:dyDescent="0.2">
      <c r="A43" s="211"/>
      <c r="B43" s="212"/>
      <c r="C43" s="243" t="s">
        <v>170</v>
      </c>
      <c r="D43" s="237"/>
      <c r="E43" s="237"/>
      <c r="F43" s="237"/>
      <c r="G43" s="237"/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133</v>
      </c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outlineLevel="1" x14ac:dyDescent="0.2">
      <c r="A44" s="223">
        <v>25</v>
      </c>
      <c r="B44" s="224" t="s">
        <v>175</v>
      </c>
      <c r="C44" s="240" t="s">
        <v>176</v>
      </c>
      <c r="D44" s="225" t="s">
        <v>113</v>
      </c>
      <c r="E44" s="226">
        <v>33</v>
      </c>
      <c r="F44" s="227"/>
      <c r="G44" s="228">
        <f>ROUND(E44*F44,2)</f>
        <v>0</v>
      </c>
      <c r="H44" s="227"/>
      <c r="I44" s="228">
        <f>ROUND(E44*H44,2)</f>
        <v>0</v>
      </c>
      <c r="J44" s="227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 t="s">
        <v>137</v>
      </c>
      <c r="S44" s="228" t="s">
        <v>115</v>
      </c>
      <c r="T44" s="229" t="s">
        <v>115</v>
      </c>
      <c r="U44" s="213">
        <v>0.25900000000000001</v>
      </c>
      <c r="V44" s="213">
        <f>ROUND(E44*U44,2)</f>
        <v>8.5500000000000007</v>
      </c>
      <c r="W44" s="21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116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 x14ac:dyDescent="0.2">
      <c r="A45" s="211"/>
      <c r="B45" s="212"/>
      <c r="C45" s="243" t="s">
        <v>170</v>
      </c>
      <c r="D45" s="237"/>
      <c r="E45" s="237"/>
      <c r="F45" s="237"/>
      <c r="G45" s="237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133</v>
      </c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 x14ac:dyDescent="0.2">
      <c r="A46" s="230">
        <v>26</v>
      </c>
      <c r="B46" s="231" t="s">
        <v>177</v>
      </c>
      <c r="C46" s="242" t="s">
        <v>178</v>
      </c>
      <c r="D46" s="232" t="s">
        <v>113</v>
      </c>
      <c r="E46" s="233">
        <v>6</v>
      </c>
      <c r="F46" s="234"/>
      <c r="G46" s="235">
        <f>ROUND(E46*F46,2)</f>
        <v>0</v>
      </c>
      <c r="H46" s="234"/>
      <c r="I46" s="235">
        <f>ROUND(E46*H46,2)</f>
        <v>0</v>
      </c>
      <c r="J46" s="234"/>
      <c r="K46" s="235">
        <f>ROUND(E46*J46,2)</f>
        <v>0</v>
      </c>
      <c r="L46" s="235">
        <v>21</v>
      </c>
      <c r="M46" s="235">
        <f>G46*(1+L46/100)</f>
        <v>0</v>
      </c>
      <c r="N46" s="235">
        <v>0</v>
      </c>
      <c r="O46" s="235">
        <f>ROUND(E46*N46,2)</f>
        <v>0</v>
      </c>
      <c r="P46" s="235">
        <v>2.7560000000000001E-2</v>
      </c>
      <c r="Q46" s="235">
        <f>ROUND(E46*P46,2)</f>
        <v>0.17</v>
      </c>
      <c r="R46" s="235" t="s">
        <v>137</v>
      </c>
      <c r="S46" s="235" t="s">
        <v>115</v>
      </c>
      <c r="T46" s="236" t="s">
        <v>115</v>
      </c>
      <c r="U46" s="213">
        <v>0.372</v>
      </c>
      <c r="V46" s="213">
        <f>ROUND(E46*U46,2)</f>
        <v>2.23</v>
      </c>
      <c r="W46" s="213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116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 x14ac:dyDescent="0.2">
      <c r="A47" s="230">
        <v>27</v>
      </c>
      <c r="B47" s="231" t="s">
        <v>179</v>
      </c>
      <c r="C47" s="242" t="s">
        <v>180</v>
      </c>
      <c r="D47" s="232" t="s">
        <v>113</v>
      </c>
      <c r="E47" s="233">
        <v>33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35">
        <v>0</v>
      </c>
      <c r="O47" s="235">
        <f>ROUND(E47*N47,2)</f>
        <v>0</v>
      </c>
      <c r="P47" s="235">
        <v>3.0999999999999999E-3</v>
      </c>
      <c r="Q47" s="235">
        <f>ROUND(E47*P47,2)</f>
        <v>0.1</v>
      </c>
      <c r="R47" s="235" t="s">
        <v>137</v>
      </c>
      <c r="S47" s="235" t="s">
        <v>115</v>
      </c>
      <c r="T47" s="236" t="s">
        <v>115</v>
      </c>
      <c r="U47" s="213">
        <v>0.31</v>
      </c>
      <c r="V47" s="213">
        <f>ROUND(E47*U47,2)</f>
        <v>10.23</v>
      </c>
      <c r="W47" s="21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116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outlineLevel="1" x14ac:dyDescent="0.2">
      <c r="A48" s="230">
        <v>28</v>
      </c>
      <c r="B48" s="231" t="s">
        <v>181</v>
      </c>
      <c r="C48" s="242" t="s">
        <v>182</v>
      </c>
      <c r="D48" s="232" t="s">
        <v>113</v>
      </c>
      <c r="E48" s="233">
        <v>5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21</v>
      </c>
      <c r="M48" s="235">
        <f>G48*(1+L48/100)</f>
        <v>0</v>
      </c>
      <c r="N48" s="235">
        <v>0</v>
      </c>
      <c r="O48" s="235">
        <f>ROUND(E48*N48,2)</f>
        <v>0</v>
      </c>
      <c r="P48" s="235">
        <v>1.128E-2</v>
      </c>
      <c r="Q48" s="235">
        <f>ROUND(E48*P48,2)</f>
        <v>0.06</v>
      </c>
      <c r="R48" s="235" t="s">
        <v>137</v>
      </c>
      <c r="S48" s="235" t="s">
        <v>115</v>
      </c>
      <c r="T48" s="236" t="s">
        <v>115</v>
      </c>
      <c r="U48" s="213">
        <v>0.58899999999999997</v>
      </c>
      <c r="V48" s="213">
        <f>ROUND(E48*U48,2)</f>
        <v>2.95</v>
      </c>
      <c r="W48" s="21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116</v>
      </c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ht="22.5" outlineLevel="1" x14ac:dyDescent="0.2">
      <c r="A49" s="230">
        <v>29</v>
      </c>
      <c r="B49" s="231" t="s">
        <v>183</v>
      </c>
      <c r="C49" s="242" t="s">
        <v>184</v>
      </c>
      <c r="D49" s="232" t="s">
        <v>113</v>
      </c>
      <c r="E49" s="233">
        <v>1</v>
      </c>
      <c r="F49" s="234"/>
      <c r="G49" s="235">
        <f>ROUND(E49*F49,2)</f>
        <v>0</v>
      </c>
      <c r="H49" s="234"/>
      <c r="I49" s="235">
        <f>ROUND(E49*H49,2)</f>
        <v>0</v>
      </c>
      <c r="J49" s="234"/>
      <c r="K49" s="235">
        <f>ROUND(E49*J49,2)</f>
        <v>0</v>
      </c>
      <c r="L49" s="235">
        <v>21</v>
      </c>
      <c r="M49" s="235">
        <f>G49*(1+L49/100)</f>
        <v>0</v>
      </c>
      <c r="N49" s="235">
        <v>4.8999999999999998E-4</v>
      </c>
      <c r="O49" s="235">
        <f>ROUND(E49*N49,2)</f>
        <v>0</v>
      </c>
      <c r="P49" s="235">
        <v>0</v>
      </c>
      <c r="Q49" s="235">
        <f>ROUND(E49*P49,2)</f>
        <v>0</v>
      </c>
      <c r="R49" s="235" t="s">
        <v>137</v>
      </c>
      <c r="S49" s="235" t="s">
        <v>115</v>
      </c>
      <c r="T49" s="236" t="s">
        <v>115</v>
      </c>
      <c r="U49" s="213">
        <v>0.13300000000000001</v>
      </c>
      <c r="V49" s="213">
        <f>ROUND(E49*U49,2)</f>
        <v>0.13</v>
      </c>
      <c r="W49" s="213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116</v>
      </c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 x14ac:dyDescent="0.2">
      <c r="A50" s="230">
        <v>30</v>
      </c>
      <c r="B50" s="231" t="s">
        <v>185</v>
      </c>
      <c r="C50" s="242" t="s">
        <v>186</v>
      </c>
      <c r="D50" s="232" t="s">
        <v>113</v>
      </c>
      <c r="E50" s="233">
        <v>6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21</v>
      </c>
      <c r="M50" s="235">
        <f>G50*(1+L50/100)</f>
        <v>0</v>
      </c>
      <c r="N50" s="235">
        <v>2.7E-4</v>
      </c>
      <c r="O50" s="235">
        <f>ROUND(E50*N50,2)</f>
        <v>0</v>
      </c>
      <c r="P50" s="235">
        <v>0</v>
      </c>
      <c r="Q50" s="235">
        <f>ROUND(E50*P50,2)</f>
        <v>0</v>
      </c>
      <c r="R50" s="235" t="s">
        <v>137</v>
      </c>
      <c r="S50" s="235" t="s">
        <v>115</v>
      </c>
      <c r="T50" s="236" t="s">
        <v>115</v>
      </c>
      <c r="U50" s="213">
        <v>0.33300000000000002</v>
      </c>
      <c r="V50" s="213">
        <f>ROUND(E50*U50,2)</f>
        <v>2</v>
      </c>
      <c r="W50" s="21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116</v>
      </c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 x14ac:dyDescent="0.2">
      <c r="A51" s="230">
        <v>31</v>
      </c>
      <c r="B51" s="231" t="s">
        <v>187</v>
      </c>
      <c r="C51" s="242" t="s">
        <v>188</v>
      </c>
      <c r="D51" s="232" t="s">
        <v>136</v>
      </c>
      <c r="E51" s="233">
        <v>257</v>
      </c>
      <c r="F51" s="234"/>
      <c r="G51" s="235">
        <f>ROUND(E51*F51,2)</f>
        <v>0</v>
      </c>
      <c r="H51" s="234"/>
      <c r="I51" s="235">
        <f>ROUND(E51*H51,2)</f>
        <v>0</v>
      </c>
      <c r="J51" s="234"/>
      <c r="K51" s="235">
        <f>ROUND(E51*J51,2)</f>
        <v>0</v>
      </c>
      <c r="L51" s="235">
        <v>21</v>
      </c>
      <c r="M51" s="235">
        <f>G51*(1+L51/100)</f>
        <v>0</v>
      </c>
      <c r="N51" s="235">
        <v>0</v>
      </c>
      <c r="O51" s="235">
        <f>ROUND(E51*N51,2)</f>
        <v>0</v>
      </c>
      <c r="P51" s="235">
        <v>0</v>
      </c>
      <c r="Q51" s="235">
        <f>ROUND(E51*P51,2)</f>
        <v>0</v>
      </c>
      <c r="R51" s="235" t="s">
        <v>137</v>
      </c>
      <c r="S51" s="235" t="s">
        <v>115</v>
      </c>
      <c r="T51" s="236" t="s">
        <v>115</v>
      </c>
      <c r="U51" s="213">
        <v>4.8000000000000001E-2</v>
      </c>
      <c r="V51" s="213">
        <f>ROUND(E51*U51,2)</f>
        <v>12.34</v>
      </c>
      <c r="W51" s="21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116</v>
      </c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">
      <c r="A52" s="230">
        <v>32</v>
      </c>
      <c r="B52" s="231" t="s">
        <v>189</v>
      </c>
      <c r="C52" s="242" t="s">
        <v>190</v>
      </c>
      <c r="D52" s="232" t="s">
        <v>136</v>
      </c>
      <c r="E52" s="233">
        <v>20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21</v>
      </c>
      <c r="M52" s="235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5" t="s">
        <v>137</v>
      </c>
      <c r="S52" s="235" t="s">
        <v>115</v>
      </c>
      <c r="T52" s="236" t="s">
        <v>115</v>
      </c>
      <c r="U52" s="213">
        <v>5.8999999999999997E-2</v>
      </c>
      <c r="V52" s="213">
        <f>ROUND(E52*U52,2)</f>
        <v>1.18</v>
      </c>
      <c r="W52" s="21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116</v>
      </c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ht="22.5" outlineLevel="1" x14ac:dyDescent="0.2">
      <c r="A53" s="223">
        <v>33</v>
      </c>
      <c r="B53" s="224" t="s">
        <v>191</v>
      </c>
      <c r="C53" s="240" t="s">
        <v>192</v>
      </c>
      <c r="D53" s="225" t="s">
        <v>129</v>
      </c>
      <c r="E53" s="226">
        <v>1.59046</v>
      </c>
      <c r="F53" s="227"/>
      <c r="G53" s="228">
        <f>ROUND(E53*F53,2)</f>
        <v>0</v>
      </c>
      <c r="H53" s="227"/>
      <c r="I53" s="228">
        <f>ROUND(E53*H53,2)</f>
        <v>0</v>
      </c>
      <c r="J53" s="227"/>
      <c r="K53" s="228">
        <f>ROUND(E53*J53,2)</f>
        <v>0</v>
      </c>
      <c r="L53" s="228">
        <v>21</v>
      </c>
      <c r="M53" s="228">
        <f>G53*(1+L53/100)</f>
        <v>0</v>
      </c>
      <c r="N53" s="228">
        <v>0</v>
      </c>
      <c r="O53" s="228">
        <f>ROUND(E53*N53,2)</f>
        <v>0</v>
      </c>
      <c r="P53" s="228">
        <v>0</v>
      </c>
      <c r="Q53" s="228">
        <f>ROUND(E53*P53,2)</f>
        <v>0</v>
      </c>
      <c r="R53" s="228" t="s">
        <v>137</v>
      </c>
      <c r="S53" s="228" t="s">
        <v>115</v>
      </c>
      <c r="T53" s="229" t="s">
        <v>115</v>
      </c>
      <c r="U53" s="213">
        <v>4.93</v>
      </c>
      <c r="V53" s="213">
        <f>ROUND(E53*U53,2)</f>
        <v>7.84</v>
      </c>
      <c r="W53" s="213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116</v>
      </c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outlineLevel="1" x14ac:dyDescent="0.2">
      <c r="A54" s="211"/>
      <c r="B54" s="212"/>
      <c r="C54" s="243" t="s">
        <v>193</v>
      </c>
      <c r="D54" s="237"/>
      <c r="E54" s="237"/>
      <c r="F54" s="237"/>
      <c r="G54" s="237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133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">
      <c r="A55" s="223">
        <v>34</v>
      </c>
      <c r="B55" s="224" t="s">
        <v>194</v>
      </c>
      <c r="C55" s="240" t="s">
        <v>195</v>
      </c>
      <c r="D55" s="225" t="s">
        <v>129</v>
      </c>
      <c r="E55" s="226">
        <v>0.37025999999999998</v>
      </c>
      <c r="F55" s="227"/>
      <c r="G55" s="228">
        <f>ROUND(E55*F55,2)</f>
        <v>0</v>
      </c>
      <c r="H55" s="227"/>
      <c r="I55" s="228">
        <f>ROUND(E55*H55,2)</f>
        <v>0</v>
      </c>
      <c r="J55" s="227"/>
      <c r="K55" s="228">
        <f>ROUND(E55*J55,2)</f>
        <v>0</v>
      </c>
      <c r="L55" s="228">
        <v>21</v>
      </c>
      <c r="M55" s="228">
        <f>G55*(1+L55/100)</f>
        <v>0</v>
      </c>
      <c r="N55" s="228">
        <v>0</v>
      </c>
      <c r="O55" s="228">
        <f>ROUND(E55*N55,2)</f>
        <v>0</v>
      </c>
      <c r="P55" s="228">
        <v>0</v>
      </c>
      <c r="Q55" s="228">
        <f>ROUND(E55*P55,2)</f>
        <v>0</v>
      </c>
      <c r="R55" s="228" t="s">
        <v>137</v>
      </c>
      <c r="S55" s="228" t="s">
        <v>115</v>
      </c>
      <c r="T55" s="229" t="s">
        <v>115</v>
      </c>
      <c r="U55" s="213">
        <v>1.575</v>
      </c>
      <c r="V55" s="213">
        <f>ROUND(E55*U55,2)</f>
        <v>0.57999999999999996</v>
      </c>
      <c r="W55" s="213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131</v>
      </c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outlineLevel="1" x14ac:dyDescent="0.2">
      <c r="A56" s="211"/>
      <c r="B56" s="212"/>
      <c r="C56" s="243" t="s">
        <v>132</v>
      </c>
      <c r="D56" s="237"/>
      <c r="E56" s="237"/>
      <c r="F56" s="237"/>
      <c r="G56" s="237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133</v>
      </c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 ht="33.75" outlineLevel="1" x14ac:dyDescent="0.2">
      <c r="A57" s="223">
        <v>35</v>
      </c>
      <c r="B57" s="224" t="s">
        <v>196</v>
      </c>
      <c r="C57" s="240" t="s">
        <v>197</v>
      </c>
      <c r="D57" s="225" t="s">
        <v>129</v>
      </c>
      <c r="E57" s="226">
        <v>0.37025999999999998</v>
      </c>
      <c r="F57" s="227"/>
      <c r="G57" s="228">
        <f>ROUND(E57*F57,2)</f>
        <v>0</v>
      </c>
      <c r="H57" s="227"/>
      <c r="I57" s="228">
        <f>ROUND(E57*H57,2)</f>
        <v>0</v>
      </c>
      <c r="J57" s="227"/>
      <c r="K57" s="228">
        <f>ROUND(E57*J57,2)</f>
        <v>0</v>
      </c>
      <c r="L57" s="228">
        <v>21</v>
      </c>
      <c r="M57" s="228">
        <f>G57*(1+L57/100)</f>
        <v>0</v>
      </c>
      <c r="N57" s="228">
        <v>0</v>
      </c>
      <c r="O57" s="228">
        <f>ROUND(E57*N57,2)</f>
        <v>0</v>
      </c>
      <c r="P57" s="228">
        <v>0</v>
      </c>
      <c r="Q57" s="228">
        <f>ROUND(E57*P57,2)</f>
        <v>0</v>
      </c>
      <c r="R57" s="228" t="s">
        <v>137</v>
      </c>
      <c r="S57" s="228" t="s">
        <v>115</v>
      </c>
      <c r="T57" s="229" t="s">
        <v>115</v>
      </c>
      <c r="U57" s="213">
        <v>1.079</v>
      </c>
      <c r="V57" s="213">
        <f>ROUND(E57*U57,2)</f>
        <v>0.4</v>
      </c>
      <c r="W57" s="213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131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">
      <c r="A58" s="211"/>
      <c r="B58" s="212"/>
      <c r="C58" s="243" t="s">
        <v>132</v>
      </c>
      <c r="D58" s="237"/>
      <c r="E58" s="237"/>
      <c r="F58" s="237"/>
      <c r="G58" s="237"/>
      <c r="H58" s="213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133</v>
      </c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x14ac:dyDescent="0.2">
      <c r="A59" s="217" t="s">
        <v>109</v>
      </c>
      <c r="B59" s="218" t="s">
        <v>66</v>
      </c>
      <c r="C59" s="239" t="s">
        <v>67</v>
      </c>
      <c r="D59" s="219"/>
      <c r="E59" s="220"/>
      <c r="F59" s="221"/>
      <c r="G59" s="221">
        <f>SUMIF(AG60:AG101,"&lt;&gt;NOR",G60:G101)</f>
        <v>0</v>
      </c>
      <c r="H59" s="221"/>
      <c r="I59" s="221">
        <f>SUM(I60:I101)</f>
        <v>0</v>
      </c>
      <c r="J59" s="221"/>
      <c r="K59" s="221">
        <f>SUM(K60:K101)</f>
        <v>0</v>
      </c>
      <c r="L59" s="221"/>
      <c r="M59" s="221">
        <f>SUM(M60:M101)</f>
        <v>0</v>
      </c>
      <c r="N59" s="221"/>
      <c r="O59" s="221">
        <f>SUM(O60:O101)</f>
        <v>0.99000000000000021</v>
      </c>
      <c r="P59" s="221"/>
      <c r="Q59" s="221">
        <f>SUM(Q60:Q101)</f>
        <v>0.95000000000000007</v>
      </c>
      <c r="R59" s="221"/>
      <c r="S59" s="221"/>
      <c r="T59" s="222"/>
      <c r="U59" s="216"/>
      <c r="V59" s="216">
        <f>SUM(V60:V101)</f>
        <v>358.61000000000007</v>
      </c>
      <c r="W59" s="216"/>
      <c r="AG59" t="s">
        <v>110</v>
      </c>
    </row>
    <row r="60" spans="1:60" outlineLevel="1" x14ac:dyDescent="0.2">
      <c r="A60" s="230">
        <v>36</v>
      </c>
      <c r="B60" s="231" t="s">
        <v>198</v>
      </c>
      <c r="C60" s="242" t="s">
        <v>199</v>
      </c>
      <c r="D60" s="232" t="s">
        <v>136</v>
      </c>
      <c r="E60" s="233">
        <v>210</v>
      </c>
      <c r="F60" s="234"/>
      <c r="G60" s="235">
        <f>ROUND(E60*F60,2)</f>
        <v>0</v>
      </c>
      <c r="H60" s="234"/>
      <c r="I60" s="235">
        <f>ROUND(E60*H60,2)</f>
        <v>0</v>
      </c>
      <c r="J60" s="234"/>
      <c r="K60" s="235">
        <f>ROUND(E60*J60,2)</f>
        <v>0</v>
      </c>
      <c r="L60" s="235">
        <v>21</v>
      </c>
      <c r="M60" s="235">
        <f>G60*(1+L60/100)</f>
        <v>0</v>
      </c>
      <c r="N60" s="235">
        <v>0</v>
      </c>
      <c r="O60" s="235">
        <f>ROUND(E60*N60,2)</f>
        <v>0</v>
      </c>
      <c r="P60" s="235">
        <v>2.1299999999999999E-3</v>
      </c>
      <c r="Q60" s="235">
        <f>ROUND(E60*P60,2)</f>
        <v>0.45</v>
      </c>
      <c r="R60" s="235" t="s">
        <v>137</v>
      </c>
      <c r="S60" s="235" t="s">
        <v>115</v>
      </c>
      <c r="T60" s="236" t="s">
        <v>115</v>
      </c>
      <c r="U60" s="213">
        <v>0.17299999999999999</v>
      </c>
      <c r="V60" s="213">
        <f>ROUND(E60*U60,2)</f>
        <v>36.33</v>
      </c>
      <c r="W60" s="21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116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 x14ac:dyDescent="0.2">
      <c r="A61" s="230">
        <v>37</v>
      </c>
      <c r="B61" s="231" t="s">
        <v>200</v>
      </c>
      <c r="C61" s="242" t="s">
        <v>201</v>
      </c>
      <c r="D61" s="232" t="s">
        <v>136</v>
      </c>
      <c r="E61" s="233">
        <v>90</v>
      </c>
      <c r="F61" s="234"/>
      <c r="G61" s="235">
        <f>ROUND(E61*F61,2)</f>
        <v>0</v>
      </c>
      <c r="H61" s="234"/>
      <c r="I61" s="235">
        <f>ROUND(E61*H61,2)</f>
        <v>0</v>
      </c>
      <c r="J61" s="234"/>
      <c r="K61" s="235">
        <f>ROUND(E61*J61,2)</f>
        <v>0</v>
      </c>
      <c r="L61" s="235">
        <v>21</v>
      </c>
      <c r="M61" s="235">
        <f>G61*(1+L61/100)</f>
        <v>0</v>
      </c>
      <c r="N61" s="235">
        <v>0</v>
      </c>
      <c r="O61" s="235">
        <f>ROUND(E61*N61,2)</f>
        <v>0</v>
      </c>
      <c r="P61" s="235">
        <v>4.9699999999999996E-3</v>
      </c>
      <c r="Q61" s="235">
        <f>ROUND(E61*P61,2)</f>
        <v>0.45</v>
      </c>
      <c r="R61" s="235" t="s">
        <v>137</v>
      </c>
      <c r="S61" s="235" t="s">
        <v>115</v>
      </c>
      <c r="T61" s="236" t="s">
        <v>115</v>
      </c>
      <c r="U61" s="213">
        <v>0.20399999999999999</v>
      </c>
      <c r="V61" s="213">
        <f>ROUND(E61*U61,2)</f>
        <v>18.36</v>
      </c>
      <c r="W61" s="213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116</v>
      </c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outlineLevel="1" x14ac:dyDescent="0.2">
      <c r="A62" s="230">
        <v>38</v>
      </c>
      <c r="B62" s="231" t="s">
        <v>202</v>
      </c>
      <c r="C62" s="242" t="s">
        <v>203</v>
      </c>
      <c r="D62" s="232" t="s">
        <v>113</v>
      </c>
      <c r="E62" s="233">
        <v>4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21</v>
      </c>
      <c r="M62" s="235">
        <f>G62*(1+L62/100)</f>
        <v>0</v>
      </c>
      <c r="N62" s="235">
        <v>0</v>
      </c>
      <c r="O62" s="235">
        <f>ROUND(E62*N62,2)</f>
        <v>0</v>
      </c>
      <c r="P62" s="235">
        <v>0</v>
      </c>
      <c r="Q62" s="235">
        <f>ROUND(E62*P62,2)</f>
        <v>0</v>
      </c>
      <c r="R62" s="235" t="s">
        <v>137</v>
      </c>
      <c r="S62" s="235" t="s">
        <v>115</v>
      </c>
      <c r="T62" s="236" t="s">
        <v>115</v>
      </c>
      <c r="U62" s="213">
        <v>5.8000000000000003E-2</v>
      </c>
      <c r="V62" s="213">
        <f>ROUND(E62*U62,2)</f>
        <v>0.23</v>
      </c>
      <c r="W62" s="213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116</v>
      </c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outlineLevel="1" x14ac:dyDescent="0.2">
      <c r="A63" s="230">
        <v>39</v>
      </c>
      <c r="B63" s="231" t="s">
        <v>204</v>
      </c>
      <c r="C63" s="242" t="s">
        <v>205</v>
      </c>
      <c r="D63" s="232" t="s">
        <v>113</v>
      </c>
      <c r="E63" s="233">
        <v>2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21</v>
      </c>
      <c r="M63" s="235">
        <f>G63*(1+L63/100)</f>
        <v>0</v>
      </c>
      <c r="N63" s="235">
        <v>0</v>
      </c>
      <c r="O63" s="235">
        <f>ROUND(E63*N63,2)</f>
        <v>0</v>
      </c>
      <c r="P63" s="235">
        <v>0</v>
      </c>
      <c r="Q63" s="235">
        <f>ROUND(E63*P63,2)</f>
        <v>0</v>
      </c>
      <c r="R63" s="235" t="s">
        <v>137</v>
      </c>
      <c r="S63" s="235" t="s">
        <v>115</v>
      </c>
      <c r="T63" s="236" t="s">
        <v>115</v>
      </c>
      <c r="U63" s="213">
        <v>8.7999999999999995E-2</v>
      </c>
      <c r="V63" s="213">
        <f>ROUND(E63*U63,2)</f>
        <v>0.18</v>
      </c>
      <c r="W63" s="21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116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outlineLevel="1" x14ac:dyDescent="0.2">
      <c r="A64" s="230">
        <v>40</v>
      </c>
      <c r="B64" s="231" t="s">
        <v>206</v>
      </c>
      <c r="C64" s="242" t="s">
        <v>207</v>
      </c>
      <c r="D64" s="232" t="s">
        <v>113</v>
      </c>
      <c r="E64" s="233">
        <v>1</v>
      </c>
      <c r="F64" s="234"/>
      <c r="G64" s="235">
        <f>ROUND(E64*F64,2)</f>
        <v>0</v>
      </c>
      <c r="H64" s="234"/>
      <c r="I64" s="235">
        <f>ROUND(E64*H64,2)</f>
        <v>0</v>
      </c>
      <c r="J64" s="234"/>
      <c r="K64" s="235">
        <f>ROUND(E64*J64,2)</f>
        <v>0</v>
      </c>
      <c r="L64" s="235">
        <v>21</v>
      </c>
      <c r="M64" s="235">
        <f>G64*(1+L64/100)</f>
        <v>0</v>
      </c>
      <c r="N64" s="235">
        <v>8.0000000000000004E-4</v>
      </c>
      <c r="O64" s="235">
        <f>ROUND(E64*N64,2)</f>
        <v>0</v>
      </c>
      <c r="P64" s="235">
        <v>0</v>
      </c>
      <c r="Q64" s="235">
        <f>ROUND(E64*P64,2)</f>
        <v>0</v>
      </c>
      <c r="R64" s="235" t="s">
        <v>137</v>
      </c>
      <c r="S64" s="235" t="s">
        <v>115</v>
      </c>
      <c r="T64" s="236" t="s">
        <v>115</v>
      </c>
      <c r="U64" s="213">
        <v>0.59399999999999997</v>
      </c>
      <c r="V64" s="213">
        <f>ROUND(E64*U64,2)</f>
        <v>0.59</v>
      </c>
      <c r="W64" s="21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116</v>
      </c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 x14ac:dyDescent="0.2">
      <c r="A65" s="230">
        <v>41</v>
      </c>
      <c r="B65" s="231" t="s">
        <v>208</v>
      </c>
      <c r="C65" s="242" t="s">
        <v>209</v>
      </c>
      <c r="D65" s="232" t="s">
        <v>113</v>
      </c>
      <c r="E65" s="233">
        <v>4</v>
      </c>
      <c r="F65" s="234"/>
      <c r="G65" s="235">
        <f>ROUND(E65*F65,2)</f>
        <v>0</v>
      </c>
      <c r="H65" s="234"/>
      <c r="I65" s="235">
        <f>ROUND(E65*H65,2)</f>
        <v>0</v>
      </c>
      <c r="J65" s="234"/>
      <c r="K65" s="235">
        <f>ROUND(E65*J65,2)</f>
        <v>0</v>
      </c>
      <c r="L65" s="235">
        <v>21</v>
      </c>
      <c r="M65" s="235">
        <f>G65*(1+L65/100)</f>
        <v>0</v>
      </c>
      <c r="N65" s="235">
        <v>9.8999999999999999E-4</v>
      </c>
      <c r="O65" s="235">
        <f>ROUND(E65*N65,2)</f>
        <v>0</v>
      </c>
      <c r="P65" s="235">
        <v>0</v>
      </c>
      <c r="Q65" s="235">
        <f>ROUND(E65*P65,2)</f>
        <v>0</v>
      </c>
      <c r="R65" s="235" t="s">
        <v>137</v>
      </c>
      <c r="S65" s="235" t="s">
        <v>115</v>
      </c>
      <c r="T65" s="236" t="s">
        <v>115</v>
      </c>
      <c r="U65" s="213">
        <v>0.66900000000000004</v>
      </c>
      <c r="V65" s="213">
        <f>ROUND(E65*U65,2)</f>
        <v>2.68</v>
      </c>
      <c r="W65" s="21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116</v>
      </c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outlineLevel="1" x14ac:dyDescent="0.2">
      <c r="A66" s="230">
        <v>42</v>
      </c>
      <c r="B66" s="231" t="s">
        <v>210</v>
      </c>
      <c r="C66" s="242" t="s">
        <v>211</v>
      </c>
      <c r="D66" s="232" t="s">
        <v>113</v>
      </c>
      <c r="E66" s="233">
        <v>2</v>
      </c>
      <c r="F66" s="234"/>
      <c r="G66" s="235">
        <f>ROUND(E66*F66,2)</f>
        <v>0</v>
      </c>
      <c r="H66" s="234"/>
      <c r="I66" s="235">
        <f>ROUND(E66*H66,2)</f>
        <v>0</v>
      </c>
      <c r="J66" s="234"/>
      <c r="K66" s="235">
        <f>ROUND(E66*J66,2)</f>
        <v>0</v>
      </c>
      <c r="L66" s="235">
        <v>21</v>
      </c>
      <c r="M66" s="235">
        <f>G66*(1+L66/100)</f>
        <v>0</v>
      </c>
      <c r="N66" s="235">
        <v>1.3500000000000001E-3</v>
      </c>
      <c r="O66" s="235">
        <f>ROUND(E66*N66,2)</f>
        <v>0</v>
      </c>
      <c r="P66" s="235">
        <v>0</v>
      </c>
      <c r="Q66" s="235">
        <f>ROUND(E66*P66,2)</f>
        <v>0</v>
      </c>
      <c r="R66" s="235" t="s">
        <v>137</v>
      </c>
      <c r="S66" s="235" t="s">
        <v>115</v>
      </c>
      <c r="T66" s="236" t="s">
        <v>115</v>
      </c>
      <c r="U66" s="213">
        <v>0.754</v>
      </c>
      <c r="V66" s="213">
        <f>ROUND(E66*U66,2)</f>
        <v>1.51</v>
      </c>
      <c r="W66" s="213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116</v>
      </c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ht="22.5" outlineLevel="1" x14ac:dyDescent="0.2">
      <c r="A67" s="230">
        <v>43</v>
      </c>
      <c r="B67" s="231" t="s">
        <v>212</v>
      </c>
      <c r="C67" s="242" t="s">
        <v>213</v>
      </c>
      <c r="D67" s="232" t="s">
        <v>136</v>
      </c>
      <c r="E67" s="233">
        <v>134</v>
      </c>
      <c r="F67" s="234"/>
      <c r="G67" s="235">
        <f>ROUND(E67*F67,2)</f>
        <v>0</v>
      </c>
      <c r="H67" s="234"/>
      <c r="I67" s="235">
        <f>ROUND(E67*H67,2)</f>
        <v>0</v>
      </c>
      <c r="J67" s="234"/>
      <c r="K67" s="235">
        <f>ROUND(E67*J67,2)</f>
        <v>0</v>
      </c>
      <c r="L67" s="235">
        <v>21</v>
      </c>
      <c r="M67" s="235">
        <f>G67*(1+L67/100)</f>
        <v>0</v>
      </c>
      <c r="N67" s="235">
        <v>4.0099999999999997E-3</v>
      </c>
      <c r="O67" s="235">
        <f>ROUND(E67*N67,2)</f>
        <v>0.54</v>
      </c>
      <c r="P67" s="235">
        <v>0</v>
      </c>
      <c r="Q67" s="235">
        <f>ROUND(E67*P67,2)</f>
        <v>0</v>
      </c>
      <c r="R67" s="235" t="s">
        <v>137</v>
      </c>
      <c r="S67" s="235" t="s">
        <v>115</v>
      </c>
      <c r="T67" s="236" t="s">
        <v>115</v>
      </c>
      <c r="U67" s="213">
        <v>0.54290000000000005</v>
      </c>
      <c r="V67" s="213">
        <f>ROUND(E67*U67,2)</f>
        <v>72.75</v>
      </c>
      <c r="W67" s="21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116</v>
      </c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ht="22.5" outlineLevel="1" x14ac:dyDescent="0.2">
      <c r="A68" s="230">
        <v>44</v>
      </c>
      <c r="B68" s="231" t="s">
        <v>214</v>
      </c>
      <c r="C68" s="242" t="s">
        <v>215</v>
      </c>
      <c r="D68" s="232" t="s">
        <v>136</v>
      </c>
      <c r="E68" s="233">
        <v>47</v>
      </c>
      <c r="F68" s="234"/>
      <c r="G68" s="235">
        <f>ROUND(E68*F68,2)</f>
        <v>0</v>
      </c>
      <c r="H68" s="234"/>
      <c r="I68" s="235">
        <f>ROUND(E68*H68,2)</f>
        <v>0</v>
      </c>
      <c r="J68" s="234"/>
      <c r="K68" s="235">
        <f>ROUND(E68*J68,2)</f>
        <v>0</v>
      </c>
      <c r="L68" s="235">
        <v>21</v>
      </c>
      <c r="M68" s="235">
        <f>G68*(1+L68/100)</f>
        <v>0</v>
      </c>
      <c r="N68" s="235">
        <v>5.2199999999999998E-3</v>
      </c>
      <c r="O68" s="235">
        <f>ROUND(E68*N68,2)</f>
        <v>0.25</v>
      </c>
      <c r="P68" s="235">
        <v>0</v>
      </c>
      <c r="Q68" s="235">
        <f>ROUND(E68*P68,2)</f>
        <v>0</v>
      </c>
      <c r="R68" s="235" t="s">
        <v>137</v>
      </c>
      <c r="S68" s="235" t="s">
        <v>115</v>
      </c>
      <c r="T68" s="236" t="s">
        <v>115</v>
      </c>
      <c r="U68" s="213">
        <v>0.63429999999999997</v>
      </c>
      <c r="V68" s="213">
        <f>ROUND(E68*U68,2)</f>
        <v>29.81</v>
      </c>
      <c r="W68" s="213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116</v>
      </c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ht="22.5" outlineLevel="1" x14ac:dyDescent="0.2">
      <c r="A69" s="230">
        <v>45</v>
      </c>
      <c r="B69" s="231" t="s">
        <v>216</v>
      </c>
      <c r="C69" s="242" t="s">
        <v>217</v>
      </c>
      <c r="D69" s="232" t="s">
        <v>136</v>
      </c>
      <c r="E69" s="233">
        <v>70</v>
      </c>
      <c r="F69" s="234"/>
      <c r="G69" s="235">
        <f>ROUND(E69*F69,2)</f>
        <v>0</v>
      </c>
      <c r="H69" s="234"/>
      <c r="I69" s="235">
        <f>ROUND(E69*H69,2)</f>
        <v>0</v>
      </c>
      <c r="J69" s="234"/>
      <c r="K69" s="235">
        <f>ROUND(E69*J69,2)</f>
        <v>0</v>
      </c>
      <c r="L69" s="235">
        <v>21</v>
      </c>
      <c r="M69" s="235">
        <f>G69*(1+L69/100)</f>
        <v>0</v>
      </c>
      <c r="N69" s="235">
        <v>6.4000000000000005E-4</v>
      </c>
      <c r="O69" s="235">
        <f>ROUND(E69*N69,2)</f>
        <v>0.04</v>
      </c>
      <c r="P69" s="235">
        <v>0</v>
      </c>
      <c r="Q69" s="235">
        <f>ROUND(E69*P69,2)</f>
        <v>0</v>
      </c>
      <c r="R69" s="235" t="s">
        <v>137</v>
      </c>
      <c r="S69" s="235" t="s">
        <v>115</v>
      </c>
      <c r="T69" s="236" t="s">
        <v>115</v>
      </c>
      <c r="U69" s="213">
        <v>0.29730000000000001</v>
      </c>
      <c r="V69" s="213">
        <f>ROUND(E69*U69,2)</f>
        <v>20.81</v>
      </c>
      <c r="W69" s="213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116</v>
      </c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ht="22.5" outlineLevel="1" x14ac:dyDescent="0.2">
      <c r="A70" s="230">
        <v>46</v>
      </c>
      <c r="B70" s="231" t="s">
        <v>218</v>
      </c>
      <c r="C70" s="242" t="s">
        <v>219</v>
      </c>
      <c r="D70" s="232" t="s">
        <v>136</v>
      </c>
      <c r="E70" s="233">
        <v>70</v>
      </c>
      <c r="F70" s="234"/>
      <c r="G70" s="235">
        <f>ROUND(E70*F70,2)</f>
        <v>0</v>
      </c>
      <c r="H70" s="234"/>
      <c r="I70" s="235">
        <f>ROUND(E70*H70,2)</f>
        <v>0</v>
      </c>
      <c r="J70" s="234"/>
      <c r="K70" s="235">
        <f>ROUND(E70*J70,2)</f>
        <v>0</v>
      </c>
      <c r="L70" s="235">
        <v>21</v>
      </c>
      <c r="M70" s="235">
        <f>G70*(1+L70/100)</f>
        <v>0</v>
      </c>
      <c r="N70" s="235">
        <v>8.3000000000000001E-4</v>
      </c>
      <c r="O70" s="235">
        <f>ROUND(E70*N70,2)</f>
        <v>0.06</v>
      </c>
      <c r="P70" s="235">
        <v>0</v>
      </c>
      <c r="Q70" s="235">
        <f>ROUND(E70*P70,2)</f>
        <v>0</v>
      </c>
      <c r="R70" s="235" t="s">
        <v>137</v>
      </c>
      <c r="S70" s="235" t="s">
        <v>115</v>
      </c>
      <c r="T70" s="236" t="s">
        <v>115</v>
      </c>
      <c r="U70" s="213">
        <v>0.33279999999999998</v>
      </c>
      <c r="V70" s="213">
        <f>ROUND(E70*U70,2)</f>
        <v>23.3</v>
      </c>
      <c r="W70" s="21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116</v>
      </c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ht="22.5" outlineLevel="1" x14ac:dyDescent="0.2">
      <c r="A71" s="230">
        <v>47</v>
      </c>
      <c r="B71" s="231" t="s">
        <v>220</v>
      </c>
      <c r="C71" s="242" t="s">
        <v>221</v>
      </c>
      <c r="D71" s="232" t="s">
        <v>136</v>
      </c>
      <c r="E71" s="233">
        <v>23</v>
      </c>
      <c r="F71" s="234"/>
      <c r="G71" s="235">
        <f>ROUND(E71*F71,2)</f>
        <v>0</v>
      </c>
      <c r="H71" s="234"/>
      <c r="I71" s="235">
        <f>ROUND(E71*H71,2)</f>
        <v>0</v>
      </c>
      <c r="J71" s="234"/>
      <c r="K71" s="235">
        <f>ROUND(E71*J71,2)</f>
        <v>0</v>
      </c>
      <c r="L71" s="235">
        <v>21</v>
      </c>
      <c r="M71" s="235">
        <f>G71*(1+L71/100)</f>
        <v>0</v>
      </c>
      <c r="N71" s="235">
        <v>1.14E-3</v>
      </c>
      <c r="O71" s="235">
        <f>ROUND(E71*N71,2)</f>
        <v>0.03</v>
      </c>
      <c r="P71" s="235">
        <v>0</v>
      </c>
      <c r="Q71" s="235">
        <f>ROUND(E71*P71,2)</f>
        <v>0</v>
      </c>
      <c r="R71" s="235" t="s">
        <v>137</v>
      </c>
      <c r="S71" s="235" t="s">
        <v>115</v>
      </c>
      <c r="T71" s="236" t="s">
        <v>115</v>
      </c>
      <c r="U71" s="213">
        <v>0.38469999999999999</v>
      </c>
      <c r="V71" s="213">
        <f>ROUND(E71*U71,2)</f>
        <v>8.85</v>
      </c>
      <c r="W71" s="21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116</v>
      </c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ht="22.5" outlineLevel="1" x14ac:dyDescent="0.2">
      <c r="A72" s="230">
        <v>48</v>
      </c>
      <c r="B72" s="231" t="s">
        <v>222</v>
      </c>
      <c r="C72" s="242" t="s">
        <v>223</v>
      </c>
      <c r="D72" s="232" t="s">
        <v>136</v>
      </c>
      <c r="E72" s="233">
        <v>80</v>
      </c>
      <c r="F72" s="234"/>
      <c r="G72" s="235">
        <f>ROUND(E72*F72,2)</f>
        <v>0</v>
      </c>
      <c r="H72" s="234"/>
      <c r="I72" s="235">
        <f>ROUND(E72*H72,2)</f>
        <v>0</v>
      </c>
      <c r="J72" s="234"/>
      <c r="K72" s="235">
        <f>ROUND(E72*J72,2)</f>
        <v>0</v>
      </c>
      <c r="L72" s="235">
        <v>21</v>
      </c>
      <c r="M72" s="235">
        <f>G72*(1+L72/100)</f>
        <v>0</v>
      </c>
      <c r="N72" s="235">
        <v>4.0000000000000003E-5</v>
      </c>
      <c r="O72" s="235">
        <f>ROUND(E72*N72,2)</f>
        <v>0</v>
      </c>
      <c r="P72" s="235">
        <v>0</v>
      </c>
      <c r="Q72" s="235">
        <f>ROUND(E72*P72,2)</f>
        <v>0</v>
      </c>
      <c r="R72" s="235" t="s">
        <v>137</v>
      </c>
      <c r="S72" s="235" t="s">
        <v>115</v>
      </c>
      <c r="T72" s="236" t="s">
        <v>115</v>
      </c>
      <c r="U72" s="213">
        <v>0.129</v>
      </c>
      <c r="V72" s="213">
        <f>ROUND(E72*U72,2)</f>
        <v>10.32</v>
      </c>
      <c r="W72" s="21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116</v>
      </c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ht="22.5" outlineLevel="1" x14ac:dyDescent="0.2">
      <c r="A73" s="230">
        <v>49</v>
      </c>
      <c r="B73" s="231" t="s">
        <v>224</v>
      </c>
      <c r="C73" s="242" t="s">
        <v>225</v>
      </c>
      <c r="D73" s="232" t="s">
        <v>136</v>
      </c>
      <c r="E73" s="233">
        <v>98</v>
      </c>
      <c r="F73" s="234"/>
      <c r="G73" s="235">
        <f>ROUND(E73*F73,2)</f>
        <v>0</v>
      </c>
      <c r="H73" s="234"/>
      <c r="I73" s="235">
        <f>ROUND(E73*H73,2)</f>
        <v>0</v>
      </c>
      <c r="J73" s="234"/>
      <c r="K73" s="235">
        <f>ROUND(E73*J73,2)</f>
        <v>0</v>
      </c>
      <c r="L73" s="235">
        <v>21</v>
      </c>
      <c r="M73" s="235">
        <f>G73*(1+L73/100)</f>
        <v>0</v>
      </c>
      <c r="N73" s="235">
        <v>8.0000000000000007E-5</v>
      </c>
      <c r="O73" s="235">
        <f>ROUND(E73*N73,2)</f>
        <v>0.01</v>
      </c>
      <c r="P73" s="235">
        <v>0</v>
      </c>
      <c r="Q73" s="235">
        <f>ROUND(E73*P73,2)</f>
        <v>0</v>
      </c>
      <c r="R73" s="235" t="s">
        <v>137</v>
      </c>
      <c r="S73" s="235" t="s">
        <v>115</v>
      </c>
      <c r="T73" s="236" t="s">
        <v>115</v>
      </c>
      <c r="U73" s="213">
        <v>0.129</v>
      </c>
      <c r="V73" s="213">
        <f>ROUND(E73*U73,2)</f>
        <v>12.64</v>
      </c>
      <c r="W73" s="21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116</v>
      </c>
      <c r="AH73" s="204"/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ht="22.5" outlineLevel="1" x14ac:dyDescent="0.2">
      <c r="A74" s="230">
        <v>50</v>
      </c>
      <c r="B74" s="231" t="s">
        <v>226</v>
      </c>
      <c r="C74" s="242" t="s">
        <v>227</v>
      </c>
      <c r="D74" s="232" t="s">
        <v>136</v>
      </c>
      <c r="E74" s="233">
        <v>50</v>
      </c>
      <c r="F74" s="234"/>
      <c r="G74" s="235">
        <f>ROUND(E74*F74,2)</f>
        <v>0</v>
      </c>
      <c r="H74" s="234"/>
      <c r="I74" s="235">
        <f>ROUND(E74*H74,2)</f>
        <v>0</v>
      </c>
      <c r="J74" s="234"/>
      <c r="K74" s="235">
        <f>ROUND(E74*J74,2)</f>
        <v>0</v>
      </c>
      <c r="L74" s="235">
        <v>21</v>
      </c>
      <c r="M74" s="235">
        <f>G74*(1+L74/100)</f>
        <v>0</v>
      </c>
      <c r="N74" s="235">
        <v>5.0000000000000002E-5</v>
      </c>
      <c r="O74" s="235">
        <f>ROUND(E74*N74,2)</f>
        <v>0</v>
      </c>
      <c r="P74" s="235">
        <v>0</v>
      </c>
      <c r="Q74" s="235">
        <f>ROUND(E74*P74,2)</f>
        <v>0</v>
      </c>
      <c r="R74" s="235" t="s">
        <v>137</v>
      </c>
      <c r="S74" s="235" t="s">
        <v>115</v>
      </c>
      <c r="T74" s="236" t="s">
        <v>115</v>
      </c>
      <c r="U74" s="213">
        <v>0.129</v>
      </c>
      <c r="V74" s="213">
        <f>ROUND(E74*U74,2)</f>
        <v>6.45</v>
      </c>
      <c r="W74" s="21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116</v>
      </c>
      <c r="AH74" s="204"/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ht="22.5" outlineLevel="1" x14ac:dyDescent="0.2">
      <c r="A75" s="230">
        <v>51</v>
      </c>
      <c r="B75" s="231" t="s">
        <v>228</v>
      </c>
      <c r="C75" s="242" t="s">
        <v>229</v>
      </c>
      <c r="D75" s="232" t="s">
        <v>136</v>
      </c>
      <c r="E75" s="233">
        <v>100</v>
      </c>
      <c r="F75" s="234"/>
      <c r="G75" s="235">
        <f>ROUND(E75*F75,2)</f>
        <v>0</v>
      </c>
      <c r="H75" s="234"/>
      <c r="I75" s="235">
        <f>ROUND(E75*H75,2)</f>
        <v>0</v>
      </c>
      <c r="J75" s="234"/>
      <c r="K75" s="235">
        <f>ROUND(E75*J75,2)</f>
        <v>0</v>
      </c>
      <c r="L75" s="235">
        <v>21</v>
      </c>
      <c r="M75" s="235">
        <f>G75*(1+L75/100)</f>
        <v>0</v>
      </c>
      <c r="N75" s="235">
        <v>1.2E-4</v>
      </c>
      <c r="O75" s="235">
        <f>ROUND(E75*N75,2)</f>
        <v>0.01</v>
      </c>
      <c r="P75" s="235">
        <v>0</v>
      </c>
      <c r="Q75" s="235">
        <f>ROUND(E75*P75,2)</f>
        <v>0</v>
      </c>
      <c r="R75" s="235" t="s">
        <v>137</v>
      </c>
      <c r="S75" s="235" t="s">
        <v>115</v>
      </c>
      <c r="T75" s="236" t="s">
        <v>115</v>
      </c>
      <c r="U75" s="213">
        <v>0.157</v>
      </c>
      <c r="V75" s="213">
        <f>ROUND(E75*U75,2)</f>
        <v>15.7</v>
      </c>
      <c r="W75" s="213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116</v>
      </c>
      <c r="AH75" s="204"/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 x14ac:dyDescent="0.2">
      <c r="A76" s="230">
        <v>52</v>
      </c>
      <c r="B76" s="231" t="s">
        <v>230</v>
      </c>
      <c r="C76" s="242" t="s">
        <v>231</v>
      </c>
      <c r="D76" s="232" t="s">
        <v>136</v>
      </c>
      <c r="E76" s="233">
        <v>200</v>
      </c>
      <c r="F76" s="234"/>
      <c r="G76" s="235">
        <f>ROUND(E76*F76,2)</f>
        <v>0</v>
      </c>
      <c r="H76" s="234"/>
      <c r="I76" s="235">
        <f>ROUND(E76*H76,2)</f>
        <v>0</v>
      </c>
      <c r="J76" s="234"/>
      <c r="K76" s="235">
        <f>ROUND(E76*J76,2)</f>
        <v>0</v>
      </c>
      <c r="L76" s="235">
        <v>21</v>
      </c>
      <c r="M76" s="235">
        <f>G76*(1+L76/100)</f>
        <v>0</v>
      </c>
      <c r="N76" s="235">
        <v>0</v>
      </c>
      <c r="O76" s="235">
        <f>ROUND(E76*N76,2)</f>
        <v>0</v>
      </c>
      <c r="P76" s="235">
        <v>2.3000000000000001E-4</v>
      </c>
      <c r="Q76" s="235">
        <f>ROUND(E76*P76,2)</f>
        <v>0.05</v>
      </c>
      <c r="R76" s="235" t="s">
        <v>137</v>
      </c>
      <c r="S76" s="235" t="s">
        <v>115</v>
      </c>
      <c r="T76" s="236" t="s">
        <v>115</v>
      </c>
      <c r="U76" s="213">
        <v>7.1999999999999995E-2</v>
      </c>
      <c r="V76" s="213">
        <f>ROUND(E76*U76,2)</f>
        <v>14.4</v>
      </c>
      <c r="W76" s="21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116</v>
      </c>
      <c r="AH76" s="204"/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 x14ac:dyDescent="0.2">
      <c r="A77" s="230">
        <v>53</v>
      </c>
      <c r="B77" s="231" t="s">
        <v>232</v>
      </c>
      <c r="C77" s="242" t="s">
        <v>233</v>
      </c>
      <c r="D77" s="232" t="s">
        <v>113</v>
      </c>
      <c r="E77" s="233">
        <v>80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35">
        <v>0</v>
      </c>
      <c r="O77" s="235">
        <f>ROUND(E77*N77,2)</f>
        <v>0</v>
      </c>
      <c r="P77" s="235">
        <v>0</v>
      </c>
      <c r="Q77" s="235">
        <f>ROUND(E77*P77,2)</f>
        <v>0</v>
      </c>
      <c r="R77" s="235" t="s">
        <v>137</v>
      </c>
      <c r="S77" s="235" t="s">
        <v>115</v>
      </c>
      <c r="T77" s="236" t="s">
        <v>115</v>
      </c>
      <c r="U77" s="213">
        <v>0.42499999999999999</v>
      </c>
      <c r="V77" s="213">
        <f>ROUND(E77*U77,2)</f>
        <v>34</v>
      </c>
      <c r="W77" s="21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116</v>
      </c>
      <c r="AH77" s="204"/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">
      <c r="A78" s="223">
        <v>54</v>
      </c>
      <c r="B78" s="224" t="s">
        <v>234</v>
      </c>
      <c r="C78" s="240" t="s">
        <v>235</v>
      </c>
      <c r="D78" s="225" t="s">
        <v>113</v>
      </c>
      <c r="E78" s="226">
        <v>12</v>
      </c>
      <c r="F78" s="227"/>
      <c r="G78" s="228">
        <f>ROUND(E78*F78,2)</f>
        <v>0</v>
      </c>
      <c r="H78" s="227"/>
      <c r="I78" s="228">
        <f>ROUND(E78*H78,2)</f>
        <v>0</v>
      </c>
      <c r="J78" s="227"/>
      <c r="K78" s="228">
        <f>ROUND(E78*J78,2)</f>
        <v>0</v>
      </c>
      <c r="L78" s="228">
        <v>21</v>
      </c>
      <c r="M78" s="228">
        <f>G78*(1+L78/100)</f>
        <v>0</v>
      </c>
      <c r="N78" s="228">
        <v>0</v>
      </c>
      <c r="O78" s="228">
        <f>ROUND(E78*N78,2)</f>
        <v>0</v>
      </c>
      <c r="P78" s="228">
        <v>0</v>
      </c>
      <c r="Q78" s="228">
        <f>ROUND(E78*P78,2)</f>
        <v>0</v>
      </c>
      <c r="R78" s="228" t="s">
        <v>137</v>
      </c>
      <c r="S78" s="228" t="s">
        <v>115</v>
      </c>
      <c r="T78" s="229" t="s">
        <v>115</v>
      </c>
      <c r="U78" s="213">
        <v>0.16500000000000001</v>
      </c>
      <c r="V78" s="213">
        <f>ROUND(E78*U78,2)</f>
        <v>1.98</v>
      </c>
      <c r="W78" s="21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116</v>
      </c>
      <c r="AH78" s="204"/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 x14ac:dyDescent="0.2">
      <c r="A79" s="211"/>
      <c r="B79" s="212"/>
      <c r="C79" s="243" t="s">
        <v>236</v>
      </c>
      <c r="D79" s="237"/>
      <c r="E79" s="237"/>
      <c r="F79" s="237"/>
      <c r="G79" s="237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133</v>
      </c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ht="22.5" outlineLevel="1" x14ac:dyDescent="0.2">
      <c r="A80" s="230">
        <v>55</v>
      </c>
      <c r="B80" s="231" t="s">
        <v>237</v>
      </c>
      <c r="C80" s="242" t="s">
        <v>238</v>
      </c>
      <c r="D80" s="232" t="s">
        <v>113</v>
      </c>
      <c r="E80" s="233">
        <v>3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21</v>
      </c>
      <c r="M80" s="235">
        <f>G80*(1+L80/100)</f>
        <v>0</v>
      </c>
      <c r="N80" s="235">
        <v>1.8000000000000001E-4</v>
      </c>
      <c r="O80" s="235">
        <f>ROUND(E80*N80,2)</f>
        <v>0</v>
      </c>
      <c r="P80" s="235">
        <v>0</v>
      </c>
      <c r="Q80" s="235">
        <f>ROUND(E80*P80,2)</f>
        <v>0</v>
      </c>
      <c r="R80" s="235" t="s">
        <v>137</v>
      </c>
      <c r="S80" s="235" t="s">
        <v>115</v>
      </c>
      <c r="T80" s="236" t="s">
        <v>115</v>
      </c>
      <c r="U80" s="213">
        <v>0.16500000000000001</v>
      </c>
      <c r="V80" s="213">
        <f>ROUND(E80*U80,2)</f>
        <v>0.5</v>
      </c>
      <c r="W80" s="21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116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ht="22.5" outlineLevel="1" x14ac:dyDescent="0.2">
      <c r="A81" s="230">
        <v>56</v>
      </c>
      <c r="B81" s="231" t="s">
        <v>239</v>
      </c>
      <c r="C81" s="242" t="s">
        <v>240</v>
      </c>
      <c r="D81" s="232" t="s">
        <v>113</v>
      </c>
      <c r="E81" s="233">
        <v>6</v>
      </c>
      <c r="F81" s="234"/>
      <c r="G81" s="235">
        <f>ROUND(E81*F81,2)</f>
        <v>0</v>
      </c>
      <c r="H81" s="234"/>
      <c r="I81" s="235">
        <f>ROUND(E81*H81,2)</f>
        <v>0</v>
      </c>
      <c r="J81" s="234"/>
      <c r="K81" s="235">
        <f>ROUND(E81*J81,2)</f>
        <v>0</v>
      </c>
      <c r="L81" s="235">
        <v>21</v>
      </c>
      <c r="M81" s="235">
        <f>G81*(1+L81/100)</f>
        <v>0</v>
      </c>
      <c r="N81" s="235">
        <v>3.1E-4</v>
      </c>
      <c r="O81" s="235">
        <f>ROUND(E81*N81,2)</f>
        <v>0</v>
      </c>
      <c r="P81" s="235">
        <v>0</v>
      </c>
      <c r="Q81" s="235">
        <f>ROUND(E81*P81,2)</f>
        <v>0</v>
      </c>
      <c r="R81" s="235" t="s">
        <v>137</v>
      </c>
      <c r="S81" s="235" t="s">
        <v>115</v>
      </c>
      <c r="T81" s="236" t="s">
        <v>115</v>
      </c>
      <c r="U81" s="213">
        <v>0.20699999999999999</v>
      </c>
      <c r="V81" s="213">
        <f>ROUND(E81*U81,2)</f>
        <v>1.24</v>
      </c>
      <c r="W81" s="21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116</v>
      </c>
      <c r="AH81" s="204"/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ht="22.5" outlineLevel="1" x14ac:dyDescent="0.2">
      <c r="A82" s="230">
        <v>57</v>
      </c>
      <c r="B82" s="231" t="s">
        <v>241</v>
      </c>
      <c r="C82" s="242" t="s">
        <v>242</v>
      </c>
      <c r="D82" s="232" t="s">
        <v>113</v>
      </c>
      <c r="E82" s="233">
        <v>16</v>
      </c>
      <c r="F82" s="234"/>
      <c r="G82" s="235">
        <f>ROUND(E82*F82,2)</f>
        <v>0</v>
      </c>
      <c r="H82" s="234"/>
      <c r="I82" s="235">
        <f>ROUND(E82*H82,2)</f>
        <v>0</v>
      </c>
      <c r="J82" s="234"/>
      <c r="K82" s="235">
        <f>ROUND(E82*J82,2)</f>
        <v>0</v>
      </c>
      <c r="L82" s="235">
        <v>21</v>
      </c>
      <c r="M82" s="235">
        <f>G82*(1+L82/100)</f>
        <v>0</v>
      </c>
      <c r="N82" s="235">
        <v>4.8000000000000001E-4</v>
      </c>
      <c r="O82" s="235">
        <f>ROUND(E82*N82,2)</f>
        <v>0.01</v>
      </c>
      <c r="P82" s="235">
        <v>0</v>
      </c>
      <c r="Q82" s="235">
        <f>ROUND(E82*P82,2)</f>
        <v>0</v>
      </c>
      <c r="R82" s="235" t="s">
        <v>137</v>
      </c>
      <c r="S82" s="235" t="s">
        <v>115</v>
      </c>
      <c r="T82" s="236" t="s">
        <v>115</v>
      </c>
      <c r="U82" s="213">
        <v>0.22700000000000001</v>
      </c>
      <c r="V82" s="213">
        <f>ROUND(E82*U82,2)</f>
        <v>3.63</v>
      </c>
      <c r="W82" s="213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116</v>
      </c>
      <c r="AH82" s="204"/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ht="22.5" outlineLevel="1" x14ac:dyDescent="0.2">
      <c r="A83" s="230">
        <v>58</v>
      </c>
      <c r="B83" s="231" t="s">
        <v>243</v>
      </c>
      <c r="C83" s="242" t="s">
        <v>244</v>
      </c>
      <c r="D83" s="232" t="s">
        <v>113</v>
      </c>
      <c r="E83" s="233">
        <v>1</v>
      </c>
      <c r="F83" s="234"/>
      <c r="G83" s="235">
        <f>ROUND(E83*F83,2)</f>
        <v>0</v>
      </c>
      <c r="H83" s="234"/>
      <c r="I83" s="235">
        <f>ROUND(E83*H83,2)</f>
        <v>0</v>
      </c>
      <c r="J83" s="234"/>
      <c r="K83" s="235">
        <f>ROUND(E83*J83,2)</f>
        <v>0</v>
      </c>
      <c r="L83" s="235">
        <v>21</v>
      </c>
      <c r="M83" s="235">
        <f>G83*(1+L83/100)</f>
        <v>0</v>
      </c>
      <c r="N83" s="235">
        <v>3.8999999999999999E-4</v>
      </c>
      <c r="O83" s="235">
        <f>ROUND(E83*N83,2)</f>
        <v>0</v>
      </c>
      <c r="P83" s="235">
        <v>0</v>
      </c>
      <c r="Q83" s="235">
        <f>ROUND(E83*P83,2)</f>
        <v>0</v>
      </c>
      <c r="R83" s="235" t="s">
        <v>137</v>
      </c>
      <c r="S83" s="235" t="s">
        <v>115</v>
      </c>
      <c r="T83" s="236" t="s">
        <v>115</v>
      </c>
      <c r="U83" s="213">
        <v>0.20699999999999999</v>
      </c>
      <c r="V83" s="213">
        <f>ROUND(E83*U83,2)</f>
        <v>0.21</v>
      </c>
      <c r="W83" s="213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116</v>
      </c>
      <c r="AH83" s="204"/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ht="22.5" outlineLevel="1" x14ac:dyDescent="0.2">
      <c r="A84" s="230">
        <v>59</v>
      </c>
      <c r="B84" s="231" t="s">
        <v>245</v>
      </c>
      <c r="C84" s="242" t="s">
        <v>246</v>
      </c>
      <c r="D84" s="232" t="s">
        <v>113</v>
      </c>
      <c r="E84" s="233">
        <v>3</v>
      </c>
      <c r="F84" s="234"/>
      <c r="G84" s="235">
        <f>ROUND(E84*F84,2)</f>
        <v>0</v>
      </c>
      <c r="H84" s="234"/>
      <c r="I84" s="235">
        <f>ROUND(E84*H84,2)</f>
        <v>0</v>
      </c>
      <c r="J84" s="234"/>
      <c r="K84" s="235">
        <f>ROUND(E84*J84,2)</f>
        <v>0</v>
      </c>
      <c r="L84" s="235">
        <v>21</v>
      </c>
      <c r="M84" s="235">
        <f>G84*(1+L84/100)</f>
        <v>0</v>
      </c>
      <c r="N84" s="235">
        <v>5.6999999999999998E-4</v>
      </c>
      <c r="O84" s="235">
        <f>ROUND(E84*N84,2)</f>
        <v>0</v>
      </c>
      <c r="P84" s="235">
        <v>0</v>
      </c>
      <c r="Q84" s="235">
        <f>ROUND(E84*P84,2)</f>
        <v>0</v>
      </c>
      <c r="R84" s="235" t="s">
        <v>137</v>
      </c>
      <c r="S84" s="235" t="s">
        <v>115</v>
      </c>
      <c r="T84" s="236" t="s">
        <v>115</v>
      </c>
      <c r="U84" s="213">
        <v>0.22700000000000001</v>
      </c>
      <c r="V84" s="213">
        <f>ROUND(E84*U84,2)</f>
        <v>0.68</v>
      </c>
      <c r="W84" s="213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116</v>
      </c>
      <c r="AH84" s="204"/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ht="22.5" outlineLevel="1" x14ac:dyDescent="0.2">
      <c r="A85" s="230">
        <v>60</v>
      </c>
      <c r="B85" s="231" t="s">
        <v>247</v>
      </c>
      <c r="C85" s="242" t="s">
        <v>248</v>
      </c>
      <c r="D85" s="232" t="s">
        <v>113</v>
      </c>
      <c r="E85" s="233">
        <v>2</v>
      </c>
      <c r="F85" s="234"/>
      <c r="G85" s="235">
        <f>ROUND(E85*F85,2)</f>
        <v>0</v>
      </c>
      <c r="H85" s="234"/>
      <c r="I85" s="235">
        <f>ROUND(E85*H85,2)</f>
        <v>0</v>
      </c>
      <c r="J85" s="234"/>
      <c r="K85" s="235">
        <f>ROUND(E85*J85,2)</f>
        <v>0</v>
      </c>
      <c r="L85" s="235">
        <v>21</v>
      </c>
      <c r="M85" s="235">
        <f>G85*(1+L85/100)</f>
        <v>0</v>
      </c>
      <c r="N85" s="235">
        <v>8.0000000000000004E-4</v>
      </c>
      <c r="O85" s="235">
        <f>ROUND(E85*N85,2)</f>
        <v>0</v>
      </c>
      <c r="P85" s="235">
        <v>0</v>
      </c>
      <c r="Q85" s="235">
        <f>ROUND(E85*P85,2)</f>
        <v>0</v>
      </c>
      <c r="R85" s="235" t="s">
        <v>137</v>
      </c>
      <c r="S85" s="235" t="s">
        <v>115</v>
      </c>
      <c r="T85" s="236" t="s">
        <v>115</v>
      </c>
      <c r="U85" s="213">
        <v>0.26900000000000002</v>
      </c>
      <c r="V85" s="213">
        <f>ROUND(E85*U85,2)</f>
        <v>0.54</v>
      </c>
      <c r="W85" s="213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116</v>
      </c>
      <c r="AH85" s="204"/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 x14ac:dyDescent="0.2">
      <c r="A86" s="230">
        <v>61</v>
      </c>
      <c r="B86" s="231" t="s">
        <v>249</v>
      </c>
      <c r="C86" s="242" t="s">
        <v>250</v>
      </c>
      <c r="D86" s="232" t="s">
        <v>113</v>
      </c>
      <c r="E86" s="233">
        <v>11</v>
      </c>
      <c r="F86" s="234"/>
      <c r="G86" s="235">
        <f>ROUND(E86*F86,2)</f>
        <v>0</v>
      </c>
      <c r="H86" s="234"/>
      <c r="I86" s="235">
        <f>ROUND(E86*H86,2)</f>
        <v>0</v>
      </c>
      <c r="J86" s="234"/>
      <c r="K86" s="235">
        <f>ROUND(E86*J86,2)</f>
        <v>0</v>
      </c>
      <c r="L86" s="235">
        <v>21</v>
      </c>
      <c r="M86" s="235">
        <f>G86*(1+L86/100)</f>
        <v>0</v>
      </c>
      <c r="N86" s="235">
        <v>0</v>
      </c>
      <c r="O86" s="235">
        <f>ROUND(E86*N86,2)</f>
        <v>0</v>
      </c>
      <c r="P86" s="235">
        <v>0</v>
      </c>
      <c r="Q86" s="235">
        <f>ROUND(E86*P86,2)</f>
        <v>0</v>
      </c>
      <c r="R86" s="235" t="s">
        <v>137</v>
      </c>
      <c r="S86" s="235" t="s">
        <v>115</v>
      </c>
      <c r="T86" s="236" t="s">
        <v>115</v>
      </c>
      <c r="U86" s="213">
        <v>0.16500000000000001</v>
      </c>
      <c r="V86" s="213">
        <f>ROUND(E86*U86,2)</f>
        <v>1.82</v>
      </c>
      <c r="W86" s="213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116</v>
      </c>
      <c r="AH86" s="204"/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 x14ac:dyDescent="0.2">
      <c r="A87" s="230">
        <v>62</v>
      </c>
      <c r="B87" s="231" t="s">
        <v>251</v>
      </c>
      <c r="C87" s="242" t="s">
        <v>252</v>
      </c>
      <c r="D87" s="232" t="s">
        <v>113</v>
      </c>
      <c r="E87" s="233">
        <v>21</v>
      </c>
      <c r="F87" s="234"/>
      <c r="G87" s="235">
        <f>ROUND(E87*F87,2)</f>
        <v>0</v>
      </c>
      <c r="H87" s="234"/>
      <c r="I87" s="235">
        <f>ROUND(E87*H87,2)</f>
        <v>0</v>
      </c>
      <c r="J87" s="234"/>
      <c r="K87" s="235">
        <f>ROUND(E87*J87,2)</f>
        <v>0</v>
      </c>
      <c r="L87" s="235">
        <v>21</v>
      </c>
      <c r="M87" s="235">
        <f>G87*(1+L87/100)</f>
        <v>0</v>
      </c>
      <c r="N87" s="235">
        <v>0</v>
      </c>
      <c r="O87" s="235">
        <f>ROUND(E87*N87,2)</f>
        <v>0</v>
      </c>
      <c r="P87" s="235">
        <v>0</v>
      </c>
      <c r="Q87" s="235">
        <f>ROUND(E87*P87,2)</f>
        <v>0</v>
      </c>
      <c r="R87" s="235" t="s">
        <v>137</v>
      </c>
      <c r="S87" s="235" t="s">
        <v>115</v>
      </c>
      <c r="T87" s="236" t="s">
        <v>115</v>
      </c>
      <c r="U87" s="213">
        <v>0.20699999999999999</v>
      </c>
      <c r="V87" s="213">
        <f>ROUND(E87*U87,2)</f>
        <v>4.3499999999999996</v>
      </c>
      <c r="W87" s="213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116</v>
      </c>
      <c r="AH87" s="204"/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 x14ac:dyDescent="0.2">
      <c r="A88" s="230">
        <v>63</v>
      </c>
      <c r="B88" s="231" t="s">
        <v>253</v>
      </c>
      <c r="C88" s="242" t="s">
        <v>254</v>
      </c>
      <c r="D88" s="232" t="s">
        <v>113</v>
      </c>
      <c r="E88" s="233">
        <v>19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5">
        <v>0</v>
      </c>
      <c r="O88" s="235">
        <f>ROUND(E88*N88,2)</f>
        <v>0</v>
      </c>
      <c r="P88" s="235">
        <v>0</v>
      </c>
      <c r="Q88" s="235">
        <f>ROUND(E88*P88,2)</f>
        <v>0</v>
      </c>
      <c r="R88" s="235" t="s">
        <v>137</v>
      </c>
      <c r="S88" s="235" t="s">
        <v>115</v>
      </c>
      <c r="T88" s="236" t="s">
        <v>115</v>
      </c>
      <c r="U88" s="213">
        <v>0.22700000000000001</v>
      </c>
      <c r="V88" s="213">
        <f>ROUND(E88*U88,2)</f>
        <v>4.3099999999999996</v>
      </c>
      <c r="W88" s="213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116</v>
      </c>
      <c r="AH88" s="204"/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 x14ac:dyDescent="0.2">
      <c r="A89" s="230">
        <v>64</v>
      </c>
      <c r="B89" s="231" t="s">
        <v>255</v>
      </c>
      <c r="C89" s="242" t="s">
        <v>256</v>
      </c>
      <c r="D89" s="232" t="s">
        <v>113</v>
      </c>
      <c r="E89" s="233">
        <v>2</v>
      </c>
      <c r="F89" s="234"/>
      <c r="G89" s="235">
        <f>ROUND(E89*F89,2)</f>
        <v>0</v>
      </c>
      <c r="H89" s="234"/>
      <c r="I89" s="235">
        <f>ROUND(E89*H89,2)</f>
        <v>0</v>
      </c>
      <c r="J89" s="234"/>
      <c r="K89" s="235">
        <f>ROUND(E89*J89,2)</f>
        <v>0</v>
      </c>
      <c r="L89" s="235">
        <v>21</v>
      </c>
      <c r="M89" s="235">
        <f>G89*(1+L89/100)</f>
        <v>0</v>
      </c>
      <c r="N89" s="235">
        <v>0</v>
      </c>
      <c r="O89" s="235">
        <f>ROUND(E89*N89,2)</f>
        <v>0</v>
      </c>
      <c r="P89" s="235">
        <v>0</v>
      </c>
      <c r="Q89" s="235">
        <f>ROUND(E89*P89,2)</f>
        <v>0</v>
      </c>
      <c r="R89" s="235" t="s">
        <v>137</v>
      </c>
      <c r="S89" s="235" t="s">
        <v>115</v>
      </c>
      <c r="T89" s="236" t="s">
        <v>115</v>
      </c>
      <c r="U89" s="213">
        <v>0.26900000000000002</v>
      </c>
      <c r="V89" s="213">
        <f>ROUND(E89*U89,2)</f>
        <v>0.54</v>
      </c>
      <c r="W89" s="213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116</v>
      </c>
      <c r="AH89" s="204"/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outlineLevel="1" x14ac:dyDescent="0.2">
      <c r="A90" s="230">
        <v>65</v>
      </c>
      <c r="B90" s="231" t="s">
        <v>257</v>
      </c>
      <c r="C90" s="242" t="s">
        <v>258</v>
      </c>
      <c r="D90" s="232" t="s">
        <v>136</v>
      </c>
      <c r="E90" s="233">
        <v>321</v>
      </c>
      <c r="F90" s="234"/>
      <c r="G90" s="235">
        <f>ROUND(E90*F90,2)</f>
        <v>0</v>
      </c>
      <c r="H90" s="234"/>
      <c r="I90" s="235">
        <f>ROUND(E90*H90,2)</f>
        <v>0</v>
      </c>
      <c r="J90" s="234"/>
      <c r="K90" s="235">
        <f>ROUND(E90*J90,2)</f>
        <v>0</v>
      </c>
      <c r="L90" s="235">
        <v>21</v>
      </c>
      <c r="M90" s="235">
        <f>G90*(1+L90/100)</f>
        <v>0</v>
      </c>
      <c r="N90" s="235">
        <v>0</v>
      </c>
      <c r="O90" s="235">
        <f>ROUND(E90*N90,2)</f>
        <v>0</v>
      </c>
      <c r="P90" s="235">
        <v>0</v>
      </c>
      <c r="Q90" s="235">
        <f>ROUND(E90*P90,2)</f>
        <v>0</v>
      </c>
      <c r="R90" s="235" t="s">
        <v>137</v>
      </c>
      <c r="S90" s="235" t="s">
        <v>115</v>
      </c>
      <c r="T90" s="236" t="s">
        <v>115</v>
      </c>
      <c r="U90" s="213">
        <v>2.9000000000000001E-2</v>
      </c>
      <c r="V90" s="213">
        <f>ROUND(E90*U90,2)</f>
        <v>9.31</v>
      </c>
      <c r="W90" s="213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116</v>
      </c>
      <c r="AH90" s="204"/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outlineLevel="1" x14ac:dyDescent="0.2">
      <c r="A91" s="230">
        <v>66</v>
      </c>
      <c r="B91" s="231" t="s">
        <v>259</v>
      </c>
      <c r="C91" s="242" t="s">
        <v>260</v>
      </c>
      <c r="D91" s="232" t="s">
        <v>136</v>
      </c>
      <c r="E91" s="233">
        <v>23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21</v>
      </c>
      <c r="M91" s="235">
        <f>G91*(1+L91/100)</f>
        <v>0</v>
      </c>
      <c r="N91" s="235">
        <v>0</v>
      </c>
      <c r="O91" s="235">
        <f>ROUND(E91*N91,2)</f>
        <v>0</v>
      </c>
      <c r="P91" s="235">
        <v>0</v>
      </c>
      <c r="Q91" s="235">
        <f>ROUND(E91*P91,2)</f>
        <v>0</v>
      </c>
      <c r="R91" s="235" t="s">
        <v>137</v>
      </c>
      <c r="S91" s="235" t="s">
        <v>115</v>
      </c>
      <c r="T91" s="236" t="s">
        <v>115</v>
      </c>
      <c r="U91" s="213">
        <v>3.1E-2</v>
      </c>
      <c r="V91" s="213">
        <f>ROUND(E91*U91,2)</f>
        <v>0.71</v>
      </c>
      <c r="W91" s="213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116</v>
      </c>
      <c r="AH91" s="204"/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ht="22.5" outlineLevel="1" x14ac:dyDescent="0.2">
      <c r="A92" s="223">
        <v>67</v>
      </c>
      <c r="B92" s="224" t="s">
        <v>261</v>
      </c>
      <c r="C92" s="240" t="s">
        <v>262</v>
      </c>
      <c r="D92" s="225" t="s">
        <v>129</v>
      </c>
      <c r="E92" s="226">
        <v>0.94059999999999999</v>
      </c>
      <c r="F92" s="227"/>
      <c r="G92" s="228">
        <f>ROUND(E92*F92,2)</f>
        <v>0</v>
      </c>
      <c r="H92" s="227"/>
      <c r="I92" s="228">
        <f>ROUND(E92*H92,2)</f>
        <v>0</v>
      </c>
      <c r="J92" s="227"/>
      <c r="K92" s="228">
        <f>ROUND(E92*J92,2)</f>
        <v>0</v>
      </c>
      <c r="L92" s="228">
        <v>21</v>
      </c>
      <c r="M92" s="228">
        <f>G92*(1+L92/100)</f>
        <v>0</v>
      </c>
      <c r="N92" s="228">
        <v>0</v>
      </c>
      <c r="O92" s="228">
        <f>ROUND(E92*N92,2)</f>
        <v>0</v>
      </c>
      <c r="P92" s="228">
        <v>0</v>
      </c>
      <c r="Q92" s="228">
        <f>ROUND(E92*P92,2)</f>
        <v>0</v>
      </c>
      <c r="R92" s="228" t="s">
        <v>137</v>
      </c>
      <c r="S92" s="228" t="s">
        <v>115</v>
      </c>
      <c r="T92" s="229" t="s">
        <v>115</v>
      </c>
      <c r="U92" s="213">
        <v>4.93</v>
      </c>
      <c r="V92" s="213">
        <f>ROUND(E92*U92,2)</f>
        <v>4.6399999999999997</v>
      </c>
      <c r="W92" s="213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116</v>
      </c>
      <c r="AH92" s="204"/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outlineLevel="1" x14ac:dyDescent="0.2">
      <c r="A93" s="211"/>
      <c r="B93" s="212"/>
      <c r="C93" s="243" t="s">
        <v>263</v>
      </c>
      <c r="D93" s="237"/>
      <c r="E93" s="237"/>
      <c r="F93" s="237"/>
      <c r="G93" s="237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133</v>
      </c>
      <c r="AH93" s="204"/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 x14ac:dyDescent="0.2">
      <c r="A94" s="230">
        <v>68</v>
      </c>
      <c r="B94" s="231" t="s">
        <v>264</v>
      </c>
      <c r="C94" s="242" t="s">
        <v>265</v>
      </c>
      <c r="D94" s="232" t="s">
        <v>136</v>
      </c>
      <c r="E94" s="233">
        <v>70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21</v>
      </c>
      <c r="M94" s="235">
        <f>G94*(1+L94/100)</f>
        <v>0</v>
      </c>
      <c r="N94" s="235">
        <v>2.1000000000000001E-4</v>
      </c>
      <c r="O94" s="235">
        <f>ROUND(E94*N94,2)</f>
        <v>0.01</v>
      </c>
      <c r="P94" s="235">
        <v>0</v>
      </c>
      <c r="Q94" s="235">
        <f>ROUND(E94*P94,2)</f>
        <v>0</v>
      </c>
      <c r="R94" s="235"/>
      <c r="S94" s="235" t="s">
        <v>266</v>
      </c>
      <c r="T94" s="236" t="s">
        <v>267</v>
      </c>
      <c r="U94" s="213">
        <v>0.105</v>
      </c>
      <c r="V94" s="213">
        <f>ROUND(E94*U94,2)</f>
        <v>7.35</v>
      </c>
      <c r="W94" s="213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116</v>
      </c>
      <c r="AH94" s="204"/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 x14ac:dyDescent="0.2">
      <c r="A95" s="230">
        <v>69</v>
      </c>
      <c r="B95" s="231" t="s">
        <v>268</v>
      </c>
      <c r="C95" s="242" t="s">
        <v>269</v>
      </c>
      <c r="D95" s="232" t="s">
        <v>136</v>
      </c>
      <c r="E95" s="233">
        <v>50</v>
      </c>
      <c r="F95" s="234"/>
      <c r="G95" s="235">
        <f>ROUND(E95*F95,2)</f>
        <v>0</v>
      </c>
      <c r="H95" s="234"/>
      <c r="I95" s="235">
        <f>ROUND(E95*H95,2)</f>
        <v>0</v>
      </c>
      <c r="J95" s="234"/>
      <c r="K95" s="235">
        <f>ROUND(E95*J95,2)</f>
        <v>0</v>
      </c>
      <c r="L95" s="235">
        <v>21</v>
      </c>
      <c r="M95" s="235">
        <f>G95*(1+L95/100)</f>
        <v>0</v>
      </c>
      <c r="N95" s="235">
        <v>2.5999999999999998E-4</v>
      </c>
      <c r="O95" s="235">
        <f>ROUND(E95*N95,2)</f>
        <v>0.01</v>
      </c>
      <c r="P95" s="235">
        <v>0</v>
      </c>
      <c r="Q95" s="235">
        <f>ROUND(E95*P95,2)</f>
        <v>0</v>
      </c>
      <c r="R95" s="235"/>
      <c r="S95" s="235" t="s">
        <v>266</v>
      </c>
      <c r="T95" s="236" t="s">
        <v>267</v>
      </c>
      <c r="U95" s="213">
        <v>0.105</v>
      </c>
      <c r="V95" s="213">
        <f>ROUND(E95*U95,2)</f>
        <v>5.25</v>
      </c>
      <c r="W95" s="213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116</v>
      </c>
      <c r="AH95" s="204"/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outlineLevel="1" x14ac:dyDescent="0.2">
      <c r="A96" s="230">
        <v>70</v>
      </c>
      <c r="B96" s="231" t="s">
        <v>270</v>
      </c>
      <c r="C96" s="242" t="s">
        <v>271</v>
      </c>
      <c r="D96" s="232" t="s">
        <v>113</v>
      </c>
      <c r="E96" s="233">
        <v>10</v>
      </c>
      <c r="F96" s="234"/>
      <c r="G96" s="235">
        <f>ROUND(E96*F96,2)</f>
        <v>0</v>
      </c>
      <c r="H96" s="234"/>
      <c r="I96" s="235">
        <f>ROUND(E96*H96,2)</f>
        <v>0</v>
      </c>
      <c r="J96" s="234"/>
      <c r="K96" s="235">
        <f>ROUND(E96*J96,2)</f>
        <v>0</v>
      </c>
      <c r="L96" s="235">
        <v>21</v>
      </c>
      <c r="M96" s="235">
        <f>G96*(1+L96/100)</f>
        <v>0</v>
      </c>
      <c r="N96" s="235">
        <v>5.6999999999999998E-4</v>
      </c>
      <c r="O96" s="235">
        <f>ROUND(E96*N96,2)</f>
        <v>0.01</v>
      </c>
      <c r="P96" s="235">
        <v>0</v>
      </c>
      <c r="Q96" s="235">
        <f>ROUND(E96*P96,2)</f>
        <v>0</v>
      </c>
      <c r="R96" s="235"/>
      <c r="S96" s="235" t="s">
        <v>266</v>
      </c>
      <c r="T96" s="236" t="s">
        <v>267</v>
      </c>
      <c r="U96" s="213">
        <v>0</v>
      </c>
      <c r="V96" s="213">
        <f>ROUND(E96*U96,2)</f>
        <v>0</v>
      </c>
      <c r="W96" s="213"/>
      <c r="X96" s="204"/>
      <c r="Y96" s="204"/>
      <c r="Z96" s="204"/>
      <c r="AA96" s="204"/>
      <c r="AB96" s="204"/>
      <c r="AC96" s="204"/>
      <c r="AD96" s="204"/>
      <c r="AE96" s="204"/>
      <c r="AF96" s="204"/>
      <c r="AG96" s="204" t="s">
        <v>116</v>
      </c>
      <c r="AH96" s="204"/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 x14ac:dyDescent="0.2">
      <c r="A97" s="230">
        <v>71</v>
      </c>
      <c r="B97" s="231" t="s">
        <v>272</v>
      </c>
      <c r="C97" s="242" t="s">
        <v>273</v>
      </c>
      <c r="D97" s="232" t="s">
        <v>113</v>
      </c>
      <c r="E97" s="233">
        <v>12</v>
      </c>
      <c r="F97" s="234"/>
      <c r="G97" s="235">
        <f>ROUND(E97*F97,2)</f>
        <v>0</v>
      </c>
      <c r="H97" s="234"/>
      <c r="I97" s="235">
        <f>ROUND(E97*H97,2)</f>
        <v>0</v>
      </c>
      <c r="J97" s="234"/>
      <c r="K97" s="235">
        <f>ROUND(E97*J97,2)</f>
        <v>0</v>
      </c>
      <c r="L97" s="235">
        <v>21</v>
      </c>
      <c r="M97" s="235">
        <f>G97*(1+L97/100)</f>
        <v>0</v>
      </c>
      <c r="N97" s="235">
        <v>7.6999999999999996E-4</v>
      </c>
      <c r="O97" s="235">
        <f>ROUND(E97*N97,2)</f>
        <v>0.01</v>
      </c>
      <c r="P97" s="235">
        <v>0</v>
      </c>
      <c r="Q97" s="235">
        <f>ROUND(E97*P97,2)</f>
        <v>0</v>
      </c>
      <c r="R97" s="235"/>
      <c r="S97" s="235" t="s">
        <v>266</v>
      </c>
      <c r="T97" s="236" t="s">
        <v>267</v>
      </c>
      <c r="U97" s="213">
        <v>0</v>
      </c>
      <c r="V97" s="213">
        <f>ROUND(E97*U97,2)</f>
        <v>0</v>
      </c>
      <c r="W97" s="213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116</v>
      </c>
      <c r="AH97" s="204"/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outlineLevel="1" x14ac:dyDescent="0.2">
      <c r="A98" s="223">
        <v>72</v>
      </c>
      <c r="B98" s="224" t="s">
        <v>274</v>
      </c>
      <c r="C98" s="240" t="s">
        <v>275</v>
      </c>
      <c r="D98" s="225" t="s">
        <v>129</v>
      </c>
      <c r="E98" s="226">
        <v>1.00122</v>
      </c>
      <c r="F98" s="227"/>
      <c r="G98" s="228">
        <f>ROUND(E98*F98,2)</f>
        <v>0</v>
      </c>
      <c r="H98" s="227"/>
      <c r="I98" s="228">
        <f>ROUND(E98*H98,2)</f>
        <v>0</v>
      </c>
      <c r="J98" s="227"/>
      <c r="K98" s="228">
        <f>ROUND(E98*J98,2)</f>
        <v>0</v>
      </c>
      <c r="L98" s="228">
        <v>21</v>
      </c>
      <c r="M98" s="228">
        <f>G98*(1+L98/100)</f>
        <v>0</v>
      </c>
      <c r="N98" s="228">
        <v>0</v>
      </c>
      <c r="O98" s="228">
        <f>ROUND(E98*N98,2)</f>
        <v>0</v>
      </c>
      <c r="P98" s="228">
        <v>0</v>
      </c>
      <c r="Q98" s="228">
        <f>ROUND(E98*P98,2)</f>
        <v>0</v>
      </c>
      <c r="R98" s="228" t="s">
        <v>137</v>
      </c>
      <c r="S98" s="228" t="s">
        <v>115</v>
      </c>
      <c r="T98" s="229" t="s">
        <v>115</v>
      </c>
      <c r="U98" s="213">
        <v>1.421</v>
      </c>
      <c r="V98" s="213">
        <f>ROUND(E98*U98,2)</f>
        <v>1.42</v>
      </c>
      <c r="W98" s="213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131</v>
      </c>
      <c r="AH98" s="204"/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outlineLevel="1" x14ac:dyDescent="0.2">
      <c r="A99" s="211"/>
      <c r="B99" s="212"/>
      <c r="C99" s="243" t="s">
        <v>276</v>
      </c>
      <c r="D99" s="237"/>
      <c r="E99" s="237"/>
      <c r="F99" s="237"/>
      <c r="G99" s="237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133</v>
      </c>
      <c r="AH99" s="204"/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ht="33.75" outlineLevel="1" x14ac:dyDescent="0.2">
      <c r="A100" s="223">
        <v>73</v>
      </c>
      <c r="B100" s="224" t="s">
        <v>277</v>
      </c>
      <c r="C100" s="240" t="s">
        <v>278</v>
      </c>
      <c r="D100" s="225" t="s">
        <v>129</v>
      </c>
      <c r="E100" s="226">
        <v>1.00122</v>
      </c>
      <c r="F100" s="227"/>
      <c r="G100" s="228">
        <f>ROUND(E100*F100,2)</f>
        <v>0</v>
      </c>
      <c r="H100" s="227"/>
      <c r="I100" s="228">
        <f>ROUND(E100*H100,2)</f>
        <v>0</v>
      </c>
      <c r="J100" s="227"/>
      <c r="K100" s="228">
        <f>ROUND(E100*J100,2)</f>
        <v>0</v>
      </c>
      <c r="L100" s="228">
        <v>21</v>
      </c>
      <c r="M100" s="228">
        <f>G100*(1+L100/100)</f>
        <v>0</v>
      </c>
      <c r="N100" s="228">
        <v>0</v>
      </c>
      <c r="O100" s="228">
        <f>ROUND(E100*N100,2)</f>
        <v>0</v>
      </c>
      <c r="P100" s="228">
        <v>0</v>
      </c>
      <c r="Q100" s="228">
        <f>ROUND(E100*P100,2)</f>
        <v>0</v>
      </c>
      <c r="R100" s="228" t="s">
        <v>137</v>
      </c>
      <c r="S100" s="228" t="s">
        <v>115</v>
      </c>
      <c r="T100" s="229" t="s">
        <v>115</v>
      </c>
      <c r="U100" s="213">
        <v>1.2190000000000001</v>
      </c>
      <c r="V100" s="213">
        <f>ROUND(E100*U100,2)</f>
        <v>1.22</v>
      </c>
      <c r="W100" s="213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131</v>
      </c>
      <c r="AH100" s="204"/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outlineLevel="1" x14ac:dyDescent="0.2">
      <c r="A101" s="211"/>
      <c r="B101" s="212"/>
      <c r="C101" s="243" t="s">
        <v>276</v>
      </c>
      <c r="D101" s="237"/>
      <c r="E101" s="237"/>
      <c r="F101" s="237"/>
      <c r="G101" s="237"/>
      <c r="H101" s="213"/>
      <c r="I101" s="213"/>
      <c r="J101" s="213"/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133</v>
      </c>
      <c r="AH101" s="204"/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x14ac:dyDescent="0.2">
      <c r="A102" s="217" t="s">
        <v>109</v>
      </c>
      <c r="B102" s="218" t="s">
        <v>68</v>
      </c>
      <c r="C102" s="239" t="s">
        <v>69</v>
      </c>
      <c r="D102" s="219"/>
      <c r="E102" s="220"/>
      <c r="F102" s="221"/>
      <c r="G102" s="221">
        <f>SUMIF(AG103:AG144,"&lt;&gt;NOR",G103:G144)</f>
        <v>0</v>
      </c>
      <c r="H102" s="221"/>
      <c r="I102" s="221">
        <f>SUM(I103:I144)</f>
        <v>0</v>
      </c>
      <c r="J102" s="221"/>
      <c r="K102" s="221">
        <f>SUM(K103:K144)</f>
        <v>0</v>
      </c>
      <c r="L102" s="221"/>
      <c r="M102" s="221">
        <f>SUM(M103:M144)</f>
        <v>0</v>
      </c>
      <c r="N102" s="221"/>
      <c r="O102" s="221">
        <f>SUM(O103:O144)</f>
        <v>1.1500000000000001</v>
      </c>
      <c r="P102" s="221"/>
      <c r="Q102" s="221">
        <f>SUM(Q103:Q144)</f>
        <v>1.2100000000000002</v>
      </c>
      <c r="R102" s="221"/>
      <c r="S102" s="221"/>
      <c r="T102" s="222"/>
      <c r="U102" s="216"/>
      <c r="V102" s="216">
        <f>SUM(V103:V144)</f>
        <v>168.70000000000002</v>
      </c>
      <c r="W102" s="216"/>
      <c r="AG102" t="s">
        <v>110</v>
      </c>
    </row>
    <row r="103" spans="1:60" outlineLevel="1" x14ac:dyDescent="0.2">
      <c r="A103" s="230">
        <v>74</v>
      </c>
      <c r="B103" s="231" t="s">
        <v>279</v>
      </c>
      <c r="C103" s="242" t="s">
        <v>280</v>
      </c>
      <c r="D103" s="232" t="s">
        <v>281</v>
      </c>
      <c r="E103" s="233">
        <v>26</v>
      </c>
      <c r="F103" s="234"/>
      <c r="G103" s="235">
        <f>ROUND(E103*F103,2)</f>
        <v>0</v>
      </c>
      <c r="H103" s="234"/>
      <c r="I103" s="235">
        <f>ROUND(E103*H103,2)</f>
        <v>0</v>
      </c>
      <c r="J103" s="234"/>
      <c r="K103" s="235">
        <f>ROUND(E103*J103,2)</f>
        <v>0</v>
      </c>
      <c r="L103" s="235">
        <v>21</v>
      </c>
      <c r="M103" s="235">
        <f>G103*(1+L103/100)</f>
        <v>0</v>
      </c>
      <c r="N103" s="235">
        <v>0</v>
      </c>
      <c r="O103" s="235">
        <f>ROUND(E103*N103,2)</f>
        <v>0</v>
      </c>
      <c r="P103" s="235">
        <v>1.933E-2</v>
      </c>
      <c r="Q103" s="235">
        <f>ROUND(E103*P103,2)</f>
        <v>0.5</v>
      </c>
      <c r="R103" s="235" t="s">
        <v>137</v>
      </c>
      <c r="S103" s="235" t="s">
        <v>115</v>
      </c>
      <c r="T103" s="236" t="s">
        <v>115</v>
      </c>
      <c r="U103" s="213">
        <v>0.59</v>
      </c>
      <c r="V103" s="213">
        <f>ROUND(E103*U103,2)</f>
        <v>15.34</v>
      </c>
      <c r="W103" s="213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116</v>
      </c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 x14ac:dyDescent="0.2">
      <c r="A104" s="230">
        <v>75</v>
      </c>
      <c r="B104" s="231" t="s">
        <v>282</v>
      </c>
      <c r="C104" s="242" t="s">
        <v>283</v>
      </c>
      <c r="D104" s="232" t="s">
        <v>113</v>
      </c>
      <c r="E104" s="233">
        <v>2</v>
      </c>
      <c r="F104" s="234"/>
      <c r="G104" s="235">
        <f>ROUND(E104*F104,2)</f>
        <v>0</v>
      </c>
      <c r="H104" s="234"/>
      <c r="I104" s="235">
        <f>ROUND(E104*H104,2)</f>
        <v>0</v>
      </c>
      <c r="J104" s="234"/>
      <c r="K104" s="235">
        <f>ROUND(E104*J104,2)</f>
        <v>0</v>
      </c>
      <c r="L104" s="235">
        <v>21</v>
      </c>
      <c r="M104" s="235">
        <f>G104*(1+L104/100)</f>
        <v>0</v>
      </c>
      <c r="N104" s="235">
        <v>8.8000000000000003E-4</v>
      </c>
      <c r="O104" s="235">
        <f>ROUND(E104*N104,2)</f>
        <v>0</v>
      </c>
      <c r="P104" s="235">
        <v>0</v>
      </c>
      <c r="Q104" s="235">
        <f>ROUND(E104*P104,2)</f>
        <v>0</v>
      </c>
      <c r="R104" s="235" t="s">
        <v>137</v>
      </c>
      <c r="S104" s="235" t="s">
        <v>115</v>
      </c>
      <c r="T104" s="236" t="s">
        <v>115</v>
      </c>
      <c r="U104" s="213">
        <v>1.091</v>
      </c>
      <c r="V104" s="213">
        <f>ROUND(E104*U104,2)</f>
        <v>2.1800000000000002</v>
      </c>
      <c r="W104" s="213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116</v>
      </c>
      <c r="AH104" s="204"/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outlineLevel="1" x14ac:dyDescent="0.2">
      <c r="A105" s="230">
        <v>76</v>
      </c>
      <c r="B105" s="231" t="s">
        <v>284</v>
      </c>
      <c r="C105" s="242" t="s">
        <v>285</v>
      </c>
      <c r="D105" s="232" t="s">
        <v>281</v>
      </c>
      <c r="E105" s="233">
        <v>25</v>
      </c>
      <c r="F105" s="234"/>
      <c r="G105" s="235">
        <f>ROUND(E105*F105,2)</f>
        <v>0</v>
      </c>
      <c r="H105" s="234"/>
      <c r="I105" s="235">
        <f>ROUND(E105*H105,2)</f>
        <v>0</v>
      </c>
      <c r="J105" s="234"/>
      <c r="K105" s="235">
        <f>ROUND(E105*J105,2)</f>
        <v>0</v>
      </c>
      <c r="L105" s="235">
        <v>21</v>
      </c>
      <c r="M105" s="235">
        <f>G105*(1+L105/100)</f>
        <v>0</v>
      </c>
      <c r="N105" s="235">
        <v>8.8999999999999995E-4</v>
      </c>
      <c r="O105" s="235">
        <f>ROUND(E105*N105,2)</f>
        <v>0.02</v>
      </c>
      <c r="P105" s="235">
        <v>0</v>
      </c>
      <c r="Q105" s="235">
        <f>ROUND(E105*P105,2)</f>
        <v>0</v>
      </c>
      <c r="R105" s="235" t="s">
        <v>137</v>
      </c>
      <c r="S105" s="235" t="s">
        <v>115</v>
      </c>
      <c r="T105" s="236" t="s">
        <v>115</v>
      </c>
      <c r="U105" s="213">
        <v>1.1200000000000001</v>
      </c>
      <c r="V105" s="213">
        <f>ROUND(E105*U105,2)</f>
        <v>28</v>
      </c>
      <c r="W105" s="213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116</v>
      </c>
      <c r="AH105" s="204"/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outlineLevel="1" x14ac:dyDescent="0.2">
      <c r="A106" s="230">
        <v>77</v>
      </c>
      <c r="B106" s="231" t="s">
        <v>286</v>
      </c>
      <c r="C106" s="242" t="s">
        <v>287</v>
      </c>
      <c r="D106" s="232" t="s">
        <v>281</v>
      </c>
      <c r="E106" s="233">
        <v>6</v>
      </c>
      <c r="F106" s="234"/>
      <c r="G106" s="235">
        <f>ROUND(E106*F106,2)</f>
        <v>0</v>
      </c>
      <c r="H106" s="234"/>
      <c r="I106" s="235">
        <f>ROUND(E106*H106,2)</f>
        <v>0</v>
      </c>
      <c r="J106" s="234"/>
      <c r="K106" s="235">
        <f>ROUND(E106*J106,2)</f>
        <v>0</v>
      </c>
      <c r="L106" s="235">
        <v>21</v>
      </c>
      <c r="M106" s="235">
        <f>G106*(1+L106/100)</f>
        <v>0</v>
      </c>
      <c r="N106" s="235">
        <v>0</v>
      </c>
      <c r="O106" s="235">
        <f>ROUND(E106*N106,2)</f>
        <v>0</v>
      </c>
      <c r="P106" s="235">
        <v>1.107E-2</v>
      </c>
      <c r="Q106" s="235">
        <f>ROUND(E106*P106,2)</f>
        <v>7.0000000000000007E-2</v>
      </c>
      <c r="R106" s="235" t="s">
        <v>137</v>
      </c>
      <c r="S106" s="235" t="s">
        <v>115</v>
      </c>
      <c r="T106" s="236" t="s">
        <v>115</v>
      </c>
      <c r="U106" s="213">
        <v>0.22700000000000001</v>
      </c>
      <c r="V106" s="213">
        <f>ROUND(E106*U106,2)</f>
        <v>1.36</v>
      </c>
      <c r="W106" s="213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116</v>
      </c>
      <c r="AH106" s="204"/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 x14ac:dyDescent="0.2">
      <c r="A107" s="230">
        <v>78</v>
      </c>
      <c r="B107" s="231" t="s">
        <v>288</v>
      </c>
      <c r="C107" s="242" t="s">
        <v>289</v>
      </c>
      <c r="D107" s="232" t="s">
        <v>281</v>
      </c>
      <c r="E107" s="233">
        <v>6</v>
      </c>
      <c r="F107" s="234"/>
      <c r="G107" s="235">
        <f>ROUND(E107*F107,2)</f>
        <v>0</v>
      </c>
      <c r="H107" s="234"/>
      <c r="I107" s="235">
        <f>ROUND(E107*H107,2)</f>
        <v>0</v>
      </c>
      <c r="J107" s="234"/>
      <c r="K107" s="235">
        <f>ROUND(E107*J107,2)</f>
        <v>0</v>
      </c>
      <c r="L107" s="235">
        <v>21</v>
      </c>
      <c r="M107" s="235">
        <f>G107*(1+L107/100)</f>
        <v>0</v>
      </c>
      <c r="N107" s="235">
        <v>3.9199999999999999E-3</v>
      </c>
      <c r="O107" s="235">
        <f>ROUND(E107*N107,2)</f>
        <v>0.02</v>
      </c>
      <c r="P107" s="235">
        <v>0</v>
      </c>
      <c r="Q107" s="235">
        <f>ROUND(E107*P107,2)</f>
        <v>0</v>
      </c>
      <c r="R107" s="235" t="s">
        <v>137</v>
      </c>
      <c r="S107" s="235" t="s">
        <v>115</v>
      </c>
      <c r="T107" s="236" t="s">
        <v>115</v>
      </c>
      <c r="U107" s="213">
        <v>0.755</v>
      </c>
      <c r="V107" s="213">
        <f>ROUND(E107*U107,2)</f>
        <v>4.53</v>
      </c>
      <c r="W107" s="213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116</v>
      </c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outlineLevel="1" x14ac:dyDescent="0.2">
      <c r="A108" s="230">
        <v>79</v>
      </c>
      <c r="B108" s="231" t="s">
        <v>290</v>
      </c>
      <c r="C108" s="242" t="s">
        <v>291</v>
      </c>
      <c r="D108" s="232" t="s">
        <v>281</v>
      </c>
      <c r="E108" s="233">
        <v>24</v>
      </c>
      <c r="F108" s="234"/>
      <c r="G108" s="235">
        <f>ROUND(E108*F108,2)</f>
        <v>0</v>
      </c>
      <c r="H108" s="234"/>
      <c r="I108" s="235">
        <f>ROUND(E108*H108,2)</f>
        <v>0</v>
      </c>
      <c r="J108" s="234"/>
      <c r="K108" s="235">
        <f>ROUND(E108*J108,2)</f>
        <v>0</v>
      </c>
      <c r="L108" s="235">
        <v>21</v>
      </c>
      <c r="M108" s="235">
        <f>G108*(1+L108/100)</f>
        <v>0</v>
      </c>
      <c r="N108" s="235">
        <v>0</v>
      </c>
      <c r="O108" s="235">
        <f>ROUND(E108*N108,2)</f>
        <v>0</v>
      </c>
      <c r="P108" s="235">
        <v>1.9460000000000002E-2</v>
      </c>
      <c r="Q108" s="235">
        <f>ROUND(E108*P108,2)</f>
        <v>0.47</v>
      </c>
      <c r="R108" s="235" t="s">
        <v>137</v>
      </c>
      <c r="S108" s="235" t="s">
        <v>115</v>
      </c>
      <c r="T108" s="236" t="s">
        <v>115</v>
      </c>
      <c r="U108" s="213">
        <v>0.38200000000000001</v>
      </c>
      <c r="V108" s="213">
        <f>ROUND(E108*U108,2)</f>
        <v>9.17</v>
      </c>
      <c r="W108" s="213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116</v>
      </c>
      <c r="AH108" s="204"/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outlineLevel="1" x14ac:dyDescent="0.2">
      <c r="A109" s="230">
        <v>80</v>
      </c>
      <c r="B109" s="231" t="s">
        <v>292</v>
      </c>
      <c r="C109" s="242" t="s">
        <v>293</v>
      </c>
      <c r="D109" s="232" t="s">
        <v>281</v>
      </c>
      <c r="E109" s="233">
        <v>22</v>
      </c>
      <c r="F109" s="234"/>
      <c r="G109" s="235">
        <f>ROUND(E109*F109,2)</f>
        <v>0</v>
      </c>
      <c r="H109" s="234"/>
      <c r="I109" s="235">
        <f>ROUND(E109*H109,2)</f>
        <v>0</v>
      </c>
      <c r="J109" s="234"/>
      <c r="K109" s="235">
        <f>ROUND(E109*J109,2)</f>
        <v>0</v>
      </c>
      <c r="L109" s="235">
        <v>21</v>
      </c>
      <c r="M109" s="235">
        <f>G109*(1+L109/100)</f>
        <v>0</v>
      </c>
      <c r="N109" s="235">
        <v>1.41E-3</v>
      </c>
      <c r="O109" s="235">
        <f>ROUND(E109*N109,2)</f>
        <v>0.03</v>
      </c>
      <c r="P109" s="235">
        <v>0</v>
      </c>
      <c r="Q109" s="235">
        <f>ROUND(E109*P109,2)</f>
        <v>0</v>
      </c>
      <c r="R109" s="235" t="s">
        <v>137</v>
      </c>
      <c r="S109" s="235" t="s">
        <v>115</v>
      </c>
      <c r="T109" s="236" t="s">
        <v>115</v>
      </c>
      <c r="U109" s="213">
        <v>1.575</v>
      </c>
      <c r="V109" s="213">
        <f>ROUND(E109*U109,2)</f>
        <v>34.65</v>
      </c>
      <c r="W109" s="213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116</v>
      </c>
      <c r="AH109" s="204"/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 x14ac:dyDescent="0.2">
      <c r="A110" s="230">
        <v>81</v>
      </c>
      <c r="B110" s="231" t="s">
        <v>294</v>
      </c>
      <c r="C110" s="242" t="s">
        <v>295</v>
      </c>
      <c r="D110" s="232" t="s">
        <v>281</v>
      </c>
      <c r="E110" s="233">
        <v>3</v>
      </c>
      <c r="F110" s="234"/>
      <c r="G110" s="235">
        <f>ROUND(E110*F110,2)</f>
        <v>0</v>
      </c>
      <c r="H110" s="234"/>
      <c r="I110" s="235">
        <f>ROUND(E110*H110,2)</f>
        <v>0</v>
      </c>
      <c r="J110" s="234"/>
      <c r="K110" s="235">
        <f>ROUND(E110*J110,2)</f>
        <v>0</v>
      </c>
      <c r="L110" s="235">
        <v>21</v>
      </c>
      <c r="M110" s="235">
        <f>G110*(1+L110/100)</f>
        <v>0</v>
      </c>
      <c r="N110" s="235">
        <v>5.9999999999999995E-4</v>
      </c>
      <c r="O110" s="235">
        <f>ROUND(E110*N110,2)</f>
        <v>0</v>
      </c>
      <c r="P110" s="235">
        <v>0</v>
      </c>
      <c r="Q110" s="235">
        <f>ROUND(E110*P110,2)</f>
        <v>0</v>
      </c>
      <c r="R110" s="235" t="s">
        <v>137</v>
      </c>
      <c r="S110" s="235" t="s">
        <v>115</v>
      </c>
      <c r="T110" s="236" t="s">
        <v>115</v>
      </c>
      <c r="U110" s="213">
        <v>0.97299999999999998</v>
      </c>
      <c r="V110" s="213">
        <f>ROUND(E110*U110,2)</f>
        <v>2.92</v>
      </c>
      <c r="W110" s="213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116</v>
      </c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 x14ac:dyDescent="0.2">
      <c r="A111" s="230">
        <v>82</v>
      </c>
      <c r="B111" s="231" t="s">
        <v>296</v>
      </c>
      <c r="C111" s="242" t="s">
        <v>297</v>
      </c>
      <c r="D111" s="232" t="s">
        <v>113</v>
      </c>
      <c r="E111" s="233">
        <v>3</v>
      </c>
      <c r="F111" s="234"/>
      <c r="G111" s="235">
        <f>ROUND(E111*F111,2)</f>
        <v>0</v>
      </c>
      <c r="H111" s="234"/>
      <c r="I111" s="235">
        <f>ROUND(E111*H111,2)</f>
        <v>0</v>
      </c>
      <c r="J111" s="234"/>
      <c r="K111" s="235">
        <f>ROUND(E111*J111,2)</f>
        <v>0</v>
      </c>
      <c r="L111" s="235">
        <v>21</v>
      </c>
      <c r="M111" s="235">
        <f>G111*(1+L111/100)</f>
        <v>0</v>
      </c>
      <c r="N111" s="235">
        <v>4.0000000000000003E-5</v>
      </c>
      <c r="O111" s="235">
        <f>ROUND(E111*N111,2)</f>
        <v>0</v>
      </c>
      <c r="P111" s="235">
        <v>0</v>
      </c>
      <c r="Q111" s="235">
        <f>ROUND(E111*P111,2)</f>
        <v>0</v>
      </c>
      <c r="R111" s="235" t="s">
        <v>137</v>
      </c>
      <c r="S111" s="235" t="s">
        <v>115</v>
      </c>
      <c r="T111" s="236" t="s">
        <v>115</v>
      </c>
      <c r="U111" s="213">
        <v>1.3360000000000001</v>
      </c>
      <c r="V111" s="213">
        <f>ROUND(E111*U111,2)</f>
        <v>4.01</v>
      </c>
      <c r="W111" s="213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116</v>
      </c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ht="22.5" outlineLevel="1" x14ac:dyDescent="0.2">
      <c r="A112" s="230">
        <v>83</v>
      </c>
      <c r="B112" s="231" t="s">
        <v>298</v>
      </c>
      <c r="C112" s="242" t="s">
        <v>299</v>
      </c>
      <c r="D112" s="232" t="s">
        <v>281</v>
      </c>
      <c r="E112" s="233">
        <v>66</v>
      </c>
      <c r="F112" s="234"/>
      <c r="G112" s="235">
        <f>ROUND(E112*F112,2)</f>
        <v>0</v>
      </c>
      <c r="H112" s="234"/>
      <c r="I112" s="235">
        <f>ROUND(E112*H112,2)</f>
        <v>0</v>
      </c>
      <c r="J112" s="234"/>
      <c r="K112" s="235">
        <f>ROUND(E112*J112,2)</f>
        <v>0</v>
      </c>
      <c r="L112" s="235">
        <v>21</v>
      </c>
      <c r="M112" s="235">
        <f>G112*(1+L112/100)</f>
        <v>0</v>
      </c>
      <c r="N112" s="235">
        <v>3.0000000000000001E-5</v>
      </c>
      <c r="O112" s="235">
        <f>ROUND(E112*N112,2)</f>
        <v>0</v>
      </c>
      <c r="P112" s="235">
        <v>0</v>
      </c>
      <c r="Q112" s="235">
        <f>ROUND(E112*P112,2)</f>
        <v>0</v>
      </c>
      <c r="R112" s="235" t="s">
        <v>137</v>
      </c>
      <c r="S112" s="235" t="s">
        <v>115</v>
      </c>
      <c r="T112" s="236" t="s">
        <v>115</v>
      </c>
      <c r="U112" s="213">
        <v>0.33</v>
      </c>
      <c r="V112" s="213">
        <f>ROUND(E112*U112,2)</f>
        <v>21.78</v>
      </c>
      <c r="W112" s="213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116</v>
      </c>
      <c r="AH112" s="204"/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ht="22.5" outlineLevel="1" x14ac:dyDescent="0.2">
      <c r="A113" s="230">
        <v>84</v>
      </c>
      <c r="B113" s="231" t="s">
        <v>300</v>
      </c>
      <c r="C113" s="242" t="s">
        <v>301</v>
      </c>
      <c r="D113" s="232" t="s">
        <v>113</v>
      </c>
      <c r="E113" s="233">
        <v>2</v>
      </c>
      <c r="F113" s="234"/>
      <c r="G113" s="235">
        <f>ROUND(E113*F113,2)</f>
        <v>0</v>
      </c>
      <c r="H113" s="234"/>
      <c r="I113" s="235">
        <f>ROUND(E113*H113,2)</f>
        <v>0</v>
      </c>
      <c r="J113" s="234"/>
      <c r="K113" s="235">
        <f>ROUND(E113*J113,2)</f>
        <v>0</v>
      </c>
      <c r="L113" s="235">
        <v>21</v>
      </c>
      <c r="M113" s="235">
        <f>G113*(1+L113/100)</f>
        <v>0</v>
      </c>
      <c r="N113" s="235">
        <v>3.0899999999999999E-3</v>
      </c>
      <c r="O113" s="235">
        <f>ROUND(E113*N113,2)</f>
        <v>0.01</v>
      </c>
      <c r="P113" s="235">
        <v>0</v>
      </c>
      <c r="Q113" s="235">
        <f>ROUND(E113*P113,2)</f>
        <v>0</v>
      </c>
      <c r="R113" s="235" t="s">
        <v>137</v>
      </c>
      <c r="S113" s="235" t="s">
        <v>115</v>
      </c>
      <c r="T113" s="236" t="s">
        <v>115</v>
      </c>
      <c r="U113" s="213">
        <v>1.25</v>
      </c>
      <c r="V113" s="213">
        <f>ROUND(E113*U113,2)</f>
        <v>2.5</v>
      </c>
      <c r="W113" s="213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116</v>
      </c>
      <c r="AH113" s="204"/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 x14ac:dyDescent="0.2">
      <c r="A114" s="223">
        <v>85</v>
      </c>
      <c r="B114" s="224" t="s">
        <v>302</v>
      </c>
      <c r="C114" s="240" t="s">
        <v>303</v>
      </c>
      <c r="D114" s="225" t="s">
        <v>281</v>
      </c>
      <c r="E114" s="226">
        <v>3</v>
      </c>
      <c r="F114" s="227"/>
      <c r="G114" s="228">
        <f>ROUND(E114*F114,2)</f>
        <v>0</v>
      </c>
      <c r="H114" s="227"/>
      <c r="I114" s="228">
        <f>ROUND(E114*H114,2)</f>
        <v>0</v>
      </c>
      <c r="J114" s="227"/>
      <c r="K114" s="228">
        <f>ROUND(E114*J114,2)</f>
        <v>0</v>
      </c>
      <c r="L114" s="228">
        <v>21</v>
      </c>
      <c r="M114" s="228">
        <f>G114*(1+L114/100)</f>
        <v>0</v>
      </c>
      <c r="N114" s="228">
        <v>0</v>
      </c>
      <c r="O114" s="228">
        <f>ROUND(E114*N114,2)</f>
        <v>0</v>
      </c>
      <c r="P114" s="228">
        <v>3.4700000000000002E-2</v>
      </c>
      <c r="Q114" s="228">
        <f>ROUND(E114*P114,2)</f>
        <v>0.1</v>
      </c>
      <c r="R114" s="228" t="s">
        <v>137</v>
      </c>
      <c r="S114" s="228" t="s">
        <v>115</v>
      </c>
      <c r="T114" s="229" t="s">
        <v>115</v>
      </c>
      <c r="U114" s="213">
        <v>0.56899999999999995</v>
      </c>
      <c r="V114" s="213">
        <f>ROUND(E114*U114,2)</f>
        <v>1.71</v>
      </c>
      <c r="W114" s="213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 t="s">
        <v>116</v>
      </c>
      <c r="AH114" s="204"/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outlineLevel="1" x14ac:dyDescent="0.2">
      <c r="A115" s="211"/>
      <c r="B115" s="212"/>
      <c r="C115" s="243" t="s">
        <v>304</v>
      </c>
      <c r="D115" s="237"/>
      <c r="E115" s="237"/>
      <c r="F115" s="237"/>
      <c r="G115" s="237"/>
      <c r="H115" s="213"/>
      <c r="I115" s="213"/>
      <c r="J115" s="213"/>
      <c r="K115" s="213"/>
      <c r="L115" s="213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  <c r="W115" s="213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133</v>
      </c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ht="22.5" outlineLevel="1" x14ac:dyDescent="0.2">
      <c r="A116" s="223">
        <v>86</v>
      </c>
      <c r="B116" s="224" t="s">
        <v>305</v>
      </c>
      <c r="C116" s="240" t="s">
        <v>306</v>
      </c>
      <c r="D116" s="225" t="s">
        <v>129</v>
      </c>
      <c r="E116" s="226">
        <v>1.24861</v>
      </c>
      <c r="F116" s="227"/>
      <c r="G116" s="228">
        <f>ROUND(E116*F116,2)</f>
        <v>0</v>
      </c>
      <c r="H116" s="227"/>
      <c r="I116" s="228">
        <f>ROUND(E116*H116,2)</f>
        <v>0</v>
      </c>
      <c r="J116" s="227"/>
      <c r="K116" s="228">
        <f>ROUND(E116*J116,2)</f>
        <v>0</v>
      </c>
      <c r="L116" s="228">
        <v>21</v>
      </c>
      <c r="M116" s="228">
        <f>G116*(1+L116/100)</f>
        <v>0</v>
      </c>
      <c r="N116" s="228">
        <v>0</v>
      </c>
      <c r="O116" s="228">
        <f>ROUND(E116*N116,2)</f>
        <v>0</v>
      </c>
      <c r="P116" s="228">
        <v>0</v>
      </c>
      <c r="Q116" s="228">
        <f>ROUND(E116*P116,2)</f>
        <v>0</v>
      </c>
      <c r="R116" s="228" t="s">
        <v>137</v>
      </c>
      <c r="S116" s="228" t="s">
        <v>115</v>
      </c>
      <c r="T116" s="229" t="s">
        <v>115</v>
      </c>
      <c r="U116" s="213">
        <v>4.7720000000000002</v>
      </c>
      <c r="V116" s="213">
        <f>ROUND(E116*U116,2)</f>
        <v>5.96</v>
      </c>
      <c r="W116" s="213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04" t="s">
        <v>116</v>
      </c>
      <c r="AH116" s="204"/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</row>
    <row r="117" spans="1:60" outlineLevel="1" x14ac:dyDescent="0.2">
      <c r="A117" s="211"/>
      <c r="B117" s="212"/>
      <c r="C117" s="243" t="s">
        <v>263</v>
      </c>
      <c r="D117" s="237"/>
      <c r="E117" s="237"/>
      <c r="F117" s="237"/>
      <c r="G117" s="237"/>
      <c r="H117" s="213"/>
      <c r="I117" s="213"/>
      <c r="J117" s="213"/>
      <c r="K117" s="213"/>
      <c r="L117" s="213"/>
      <c r="M117" s="213"/>
      <c r="N117" s="213"/>
      <c r="O117" s="213"/>
      <c r="P117" s="213"/>
      <c r="Q117" s="213"/>
      <c r="R117" s="213"/>
      <c r="S117" s="213"/>
      <c r="T117" s="213"/>
      <c r="U117" s="213"/>
      <c r="V117" s="213"/>
      <c r="W117" s="213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 t="s">
        <v>133</v>
      </c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outlineLevel="1" x14ac:dyDescent="0.2">
      <c r="A118" s="230">
        <v>87</v>
      </c>
      <c r="B118" s="231" t="s">
        <v>307</v>
      </c>
      <c r="C118" s="242" t="s">
        <v>308</v>
      </c>
      <c r="D118" s="232" t="s">
        <v>113</v>
      </c>
      <c r="E118" s="233">
        <v>26</v>
      </c>
      <c r="F118" s="234"/>
      <c r="G118" s="235">
        <f>ROUND(E118*F118,2)</f>
        <v>0</v>
      </c>
      <c r="H118" s="234"/>
      <c r="I118" s="235">
        <f>ROUND(E118*H118,2)</f>
        <v>0</v>
      </c>
      <c r="J118" s="234"/>
      <c r="K118" s="235">
        <f>ROUND(E118*J118,2)</f>
        <v>0</v>
      </c>
      <c r="L118" s="235">
        <v>21</v>
      </c>
      <c r="M118" s="235">
        <f>G118*(1+L118/100)</f>
        <v>0</v>
      </c>
      <c r="N118" s="235">
        <v>0</v>
      </c>
      <c r="O118" s="235">
        <f>ROUND(E118*N118,2)</f>
        <v>0</v>
      </c>
      <c r="P118" s="235">
        <v>4.8999999999999998E-4</v>
      </c>
      <c r="Q118" s="235">
        <f>ROUND(E118*P118,2)</f>
        <v>0.01</v>
      </c>
      <c r="R118" s="235" t="s">
        <v>137</v>
      </c>
      <c r="S118" s="235" t="s">
        <v>115</v>
      </c>
      <c r="T118" s="236" t="s">
        <v>115</v>
      </c>
      <c r="U118" s="213">
        <v>0.114</v>
      </c>
      <c r="V118" s="213">
        <f>ROUND(E118*U118,2)</f>
        <v>2.96</v>
      </c>
      <c r="W118" s="213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 t="s">
        <v>116</v>
      </c>
      <c r="AH118" s="204"/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outlineLevel="1" x14ac:dyDescent="0.2">
      <c r="A119" s="230">
        <v>88</v>
      </c>
      <c r="B119" s="231" t="s">
        <v>309</v>
      </c>
      <c r="C119" s="242" t="s">
        <v>310</v>
      </c>
      <c r="D119" s="232" t="s">
        <v>281</v>
      </c>
      <c r="E119" s="233">
        <v>49</v>
      </c>
      <c r="F119" s="234"/>
      <c r="G119" s="235">
        <f>ROUND(E119*F119,2)</f>
        <v>0</v>
      </c>
      <c r="H119" s="234"/>
      <c r="I119" s="235">
        <f>ROUND(E119*H119,2)</f>
        <v>0</v>
      </c>
      <c r="J119" s="234"/>
      <c r="K119" s="235">
        <f>ROUND(E119*J119,2)</f>
        <v>0</v>
      </c>
      <c r="L119" s="235">
        <v>21</v>
      </c>
      <c r="M119" s="235">
        <f>G119*(1+L119/100)</f>
        <v>0</v>
      </c>
      <c r="N119" s="235">
        <v>8.0000000000000007E-5</v>
      </c>
      <c r="O119" s="235">
        <f>ROUND(E119*N119,2)</f>
        <v>0</v>
      </c>
      <c r="P119" s="235">
        <v>0</v>
      </c>
      <c r="Q119" s="235">
        <f>ROUND(E119*P119,2)</f>
        <v>0</v>
      </c>
      <c r="R119" s="235" t="s">
        <v>137</v>
      </c>
      <c r="S119" s="235" t="s">
        <v>115</v>
      </c>
      <c r="T119" s="236" t="s">
        <v>115</v>
      </c>
      <c r="U119" s="213">
        <v>0.22700000000000001</v>
      </c>
      <c r="V119" s="213">
        <f>ROUND(E119*U119,2)</f>
        <v>11.12</v>
      </c>
      <c r="W119" s="213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 t="s">
        <v>116</v>
      </c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 x14ac:dyDescent="0.2">
      <c r="A120" s="230">
        <v>89</v>
      </c>
      <c r="B120" s="231" t="s">
        <v>311</v>
      </c>
      <c r="C120" s="242" t="s">
        <v>312</v>
      </c>
      <c r="D120" s="232" t="s">
        <v>281</v>
      </c>
      <c r="E120" s="233">
        <v>27</v>
      </c>
      <c r="F120" s="234"/>
      <c r="G120" s="235">
        <f>ROUND(E120*F120,2)</f>
        <v>0</v>
      </c>
      <c r="H120" s="234"/>
      <c r="I120" s="235">
        <f>ROUND(E120*H120,2)</f>
        <v>0</v>
      </c>
      <c r="J120" s="234"/>
      <c r="K120" s="235">
        <f>ROUND(E120*J120,2)</f>
        <v>0</v>
      </c>
      <c r="L120" s="235">
        <v>21</v>
      </c>
      <c r="M120" s="235">
        <f>G120*(1+L120/100)</f>
        <v>0</v>
      </c>
      <c r="N120" s="235">
        <v>0</v>
      </c>
      <c r="O120" s="235">
        <f>ROUND(E120*N120,2)</f>
        <v>0</v>
      </c>
      <c r="P120" s="235">
        <v>1.56E-3</v>
      </c>
      <c r="Q120" s="235">
        <f>ROUND(E120*P120,2)</f>
        <v>0.04</v>
      </c>
      <c r="R120" s="235" t="s">
        <v>137</v>
      </c>
      <c r="S120" s="235" t="s">
        <v>115</v>
      </c>
      <c r="T120" s="236" t="s">
        <v>115</v>
      </c>
      <c r="U120" s="213">
        <v>0.217</v>
      </c>
      <c r="V120" s="213">
        <f>ROUND(E120*U120,2)</f>
        <v>5.86</v>
      </c>
      <c r="W120" s="213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 t="s">
        <v>116</v>
      </c>
      <c r="AH120" s="204"/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outlineLevel="1" x14ac:dyDescent="0.2">
      <c r="A121" s="230">
        <v>90</v>
      </c>
      <c r="B121" s="231" t="s">
        <v>313</v>
      </c>
      <c r="C121" s="242" t="s">
        <v>314</v>
      </c>
      <c r="D121" s="232" t="s">
        <v>113</v>
      </c>
      <c r="E121" s="233">
        <v>2</v>
      </c>
      <c r="F121" s="234"/>
      <c r="G121" s="235">
        <f>ROUND(E121*F121,2)</f>
        <v>0</v>
      </c>
      <c r="H121" s="234"/>
      <c r="I121" s="235">
        <f>ROUND(E121*H121,2)</f>
        <v>0</v>
      </c>
      <c r="J121" s="234"/>
      <c r="K121" s="235">
        <f>ROUND(E121*J121,2)</f>
        <v>0</v>
      </c>
      <c r="L121" s="235">
        <v>21</v>
      </c>
      <c r="M121" s="235">
        <f>G121*(1+L121/100)</f>
        <v>0</v>
      </c>
      <c r="N121" s="235">
        <v>1.8000000000000001E-4</v>
      </c>
      <c r="O121" s="235">
        <f>ROUND(E121*N121,2)</f>
        <v>0</v>
      </c>
      <c r="P121" s="235">
        <v>0</v>
      </c>
      <c r="Q121" s="235">
        <f>ROUND(E121*P121,2)</f>
        <v>0</v>
      </c>
      <c r="R121" s="235" t="s">
        <v>137</v>
      </c>
      <c r="S121" s="235" t="s">
        <v>115</v>
      </c>
      <c r="T121" s="236" t="s">
        <v>115</v>
      </c>
      <c r="U121" s="213">
        <v>0.47599999999999998</v>
      </c>
      <c r="V121" s="213">
        <f>ROUND(E121*U121,2)</f>
        <v>0.95</v>
      </c>
      <c r="W121" s="213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 t="s">
        <v>116</v>
      </c>
      <c r="AH121" s="204"/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</row>
    <row r="122" spans="1:60" outlineLevel="1" x14ac:dyDescent="0.2">
      <c r="A122" s="230">
        <v>91</v>
      </c>
      <c r="B122" s="231" t="s">
        <v>315</v>
      </c>
      <c r="C122" s="242" t="s">
        <v>316</v>
      </c>
      <c r="D122" s="232" t="s">
        <v>113</v>
      </c>
      <c r="E122" s="233">
        <v>22</v>
      </c>
      <c r="F122" s="234"/>
      <c r="G122" s="235">
        <f>ROUND(E122*F122,2)</f>
        <v>0</v>
      </c>
      <c r="H122" s="234"/>
      <c r="I122" s="235">
        <f>ROUND(E122*H122,2)</f>
        <v>0</v>
      </c>
      <c r="J122" s="234"/>
      <c r="K122" s="235">
        <f>ROUND(E122*J122,2)</f>
        <v>0</v>
      </c>
      <c r="L122" s="235">
        <v>21</v>
      </c>
      <c r="M122" s="235">
        <f>G122*(1+L122/100)</f>
        <v>0</v>
      </c>
      <c r="N122" s="235">
        <v>4.0000000000000003E-5</v>
      </c>
      <c r="O122" s="235">
        <f>ROUND(E122*N122,2)</f>
        <v>0</v>
      </c>
      <c r="P122" s="235">
        <v>0</v>
      </c>
      <c r="Q122" s="235">
        <f>ROUND(E122*P122,2)</f>
        <v>0</v>
      </c>
      <c r="R122" s="235" t="s">
        <v>137</v>
      </c>
      <c r="S122" s="235" t="s">
        <v>115</v>
      </c>
      <c r="T122" s="236" t="s">
        <v>115</v>
      </c>
      <c r="U122" s="213">
        <v>0.44500000000000001</v>
      </c>
      <c r="V122" s="213">
        <f>ROUND(E122*U122,2)</f>
        <v>9.7899999999999991</v>
      </c>
      <c r="W122" s="213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 t="s">
        <v>116</v>
      </c>
      <c r="AH122" s="204"/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outlineLevel="1" x14ac:dyDescent="0.2">
      <c r="A123" s="230">
        <v>92</v>
      </c>
      <c r="B123" s="231" t="s">
        <v>317</v>
      </c>
      <c r="C123" s="242" t="s">
        <v>318</v>
      </c>
      <c r="D123" s="232" t="s">
        <v>113</v>
      </c>
      <c r="E123" s="233">
        <v>24</v>
      </c>
      <c r="F123" s="234"/>
      <c r="G123" s="235">
        <f>ROUND(E123*F123,2)</f>
        <v>0</v>
      </c>
      <c r="H123" s="234"/>
      <c r="I123" s="235">
        <f>ROUND(E123*H123,2)</f>
        <v>0</v>
      </c>
      <c r="J123" s="234"/>
      <c r="K123" s="235">
        <f>ROUND(E123*J123,2)</f>
        <v>0</v>
      </c>
      <c r="L123" s="235">
        <v>21</v>
      </c>
      <c r="M123" s="235">
        <f>G123*(1+L123/100)</f>
        <v>0</v>
      </c>
      <c r="N123" s="235">
        <v>0</v>
      </c>
      <c r="O123" s="235">
        <f>ROUND(E123*N123,2)</f>
        <v>0</v>
      </c>
      <c r="P123" s="235">
        <v>8.4999999999999995E-4</v>
      </c>
      <c r="Q123" s="235">
        <f>ROUND(E123*P123,2)</f>
        <v>0.02</v>
      </c>
      <c r="R123" s="235" t="s">
        <v>137</v>
      </c>
      <c r="S123" s="235" t="s">
        <v>115</v>
      </c>
      <c r="T123" s="236" t="s">
        <v>115</v>
      </c>
      <c r="U123" s="213">
        <v>3.7999999999999999E-2</v>
      </c>
      <c r="V123" s="213">
        <f>ROUND(E123*U123,2)</f>
        <v>0.91</v>
      </c>
      <c r="W123" s="213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 t="s">
        <v>116</v>
      </c>
      <c r="AH123" s="204"/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 x14ac:dyDescent="0.2">
      <c r="A124" s="230">
        <v>93</v>
      </c>
      <c r="B124" s="231" t="s">
        <v>319</v>
      </c>
      <c r="C124" s="242" t="s">
        <v>320</v>
      </c>
      <c r="D124" s="232" t="s">
        <v>321</v>
      </c>
      <c r="E124" s="233">
        <v>6</v>
      </c>
      <c r="F124" s="234"/>
      <c r="G124" s="235">
        <f>ROUND(E124*F124,2)</f>
        <v>0</v>
      </c>
      <c r="H124" s="234"/>
      <c r="I124" s="235">
        <f>ROUND(E124*H124,2)</f>
        <v>0</v>
      </c>
      <c r="J124" s="234"/>
      <c r="K124" s="235">
        <f>ROUND(E124*J124,2)</f>
        <v>0</v>
      </c>
      <c r="L124" s="235">
        <v>21</v>
      </c>
      <c r="M124" s="235">
        <f>G124*(1+L124/100)</f>
        <v>0</v>
      </c>
      <c r="N124" s="235">
        <v>0</v>
      </c>
      <c r="O124" s="235">
        <f>ROUND(E124*N124,2)</f>
        <v>0</v>
      </c>
      <c r="P124" s="235">
        <v>0</v>
      </c>
      <c r="Q124" s="235">
        <f>ROUND(E124*P124,2)</f>
        <v>0</v>
      </c>
      <c r="R124" s="235"/>
      <c r="S124" s="235" t="s">
        <v>266</v>
      </c>
      <c r="T124" s="236" t="s">
        <v>267</v>
      </c>
      <c r="U124" s="213">
        <v>0</v>
      </c>
      <c r="V124" s="213">
        <f>ROUND(E124*U124,2)</f>
        <v>0</v>
      </c>
      <c r="W124" s="213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 t="s">
        <v>322</v>
      </c>
      <c r="AH124" s="204"/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 ht="22.5" outlineLevel="1" x14ac:dyDescent="0.2">
      <c r="A125" s="230">
        <v>94</v>
      </c>
      <c r="B125" s="231" t="s">
        <v>323</v>
      </c>
      <c r="C125" s="242" t="s">
        <v>324</v>
      </c>
      <c r="D125" s="232" t="s">
        <v>113</v>
      </c>
      <c r="E125" s="233">
        <v>49</v>
      </c>
      <c r="F125" s="234"/>
      <c r="G125" s="235">
        <f>ROUND(E125*F125,2)</f>
        <v>0</v>
      </c>
      <c r="H125" s="234"/>
      <c r="I125" s="235">
        <f>ROUND(E125*H125,2)</f>
        <v>0</v>
      </c>
      <c r="J125" s="234"/>
      <c r="K125" s="235">
        <f>ROUND(E125*J125,2)</f>
        <v>0</v>
      </c>
      <c r="L125" s="235">
        <v>21</v>
      </c>
      <c r="M125" s="235">
        <f>G125*(1+L125/100)</f>
        <v>0</v>
      </c>
      <c r="N125" s="235">
        <v>2.0000000000000001E-4</v>
      </c>
      <c r="O125" s="235">
        <f>ROUND(E125*N125,2)</f>
        <v>0.01</v>
      </c>
      <c r="P125" s="235">
        <v>0</v>
      </c>
      <c r="Q125" s="235">
        <f>ROUND(E125*P125,2)</f>
        <v>0</v>
      </c>
      <c r="R125" s="235" t="s">
        <v>325</v>
      </c>
      <c r="S125" s="235" t="s">
        <v>115</v>
      </c>
      <c r="T125" s="236" t="s">
        <v>115</v>
      </c>
      <c r="U125" s="213">
        <v>0</v>
      </c>
      <c r="V125" s="213">
        <f>ROUND(E125*U125,2)</f>
        <v>0</v>
      </c>
      <c r="W125" s="213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04" t="s">
        <v>322</v>
      </c>
      <c r="AH125" s="204"/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  <c r="BH125" s="204"/>
    </row>
    <row r="126" spans="1:60" outlineLevel="1" x14ac:dyDescent="0.2">
      <c r="A126" s="230">
        <v>95</v>
      </c>
      <c r="B126" s="231" t="s">
        <v>326</v>
      </c>
      <c r="C126" s="242" t="s">
        <v>327</v>
      </c>
      <c r="D126" s="232" t="s">
        <v>113</v>
      </c>
      <c r="E126" s="233">
        <v>1</v>
      </c>
      <c r="F126" s="234"/>
      <c r="G126" s="235">
        <f>ROUND(E126*F126,2)</f>
        <v>0</v>
      </c>
      <c r="H126" s="234"/>
      <c r="I126" s="235">
        <f>ROUND(E126*H126,2)</f>
        <v>0</v>
      </c>
      <c r="J126" s="234"/>
      <c r="K126" s="235">
        <f>ROUND(E126*J126,2)</f>
        <v>0</v>
      </c>
      <c r="L126" s="235">
        <v>21</v>
      </c>
      <c r="M126" s="235">
        <f>G126*(1+L126/100)</f>
        <v>0</v>
      </c>
      <c r="N126" s="235">
        <v>1E-3</v>
      </c>
      <c r="O126" s="235">
        <f>ROUND(E126*N126,2)</f>
        <v>0</v>
      </c>
      <c r="P126" s="235">
        <v>0</v>
      </c>
      <c r="Q126" s="235">
        <f>ROUND(E126*P126,2)</f>
        <v>0</v>
      </c>
      <c r="R126" s="235"/>
      <c r="S126" s="235" t="s">
        <v>266</v>
      </c>
      <c r="T126" s="236" t="s">
        <v>267</v>
      </c>
      <c r="U126" s="213">
        <v>0</v>
      </c>
      <c r="V126" s="213">
        <f>ROUND(E126*U126,2)</f>
        <v>0</v>
      </c>
      <c r="W126" s="213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 t="s">
        <v>322</v>
      </c>
      <c r="AH126" s="204"/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 ht="22.5" outlineLevel="1" x14ac:dyDescent="0.2">
      <c r="A127" s="230">
        <v>96</v>
      </c>
      <c r="B127" s="231" t="s">
        <v>328</v>
      </c>
      <c r="C127" s="242" t="s">
        <v>329</v>
      </c>
      <c r="D127" s="232" t="s">
        <v>113</v>
      </c>
      <c r="E127" s="233">
        <v>21</v>
      </c>
      <c r="F127" s="234"/>
      <c r="G127" s="235">
        <f>ROUND(E127*F127,2)</f>
        <v>0</v>
      </c>
      <c r="H127" s="234"/>
      <c r="I127" s="235">
        <f>ROUND(E127*H127,2)</f>
        <v>0</v>
      </c>
      <c r="J127" s="234"/>
      <c r="K127" s="235">
        <f>ROUND(E127*J127,2)</f>
        <v>0</v>
      </c>
      <c r="L127" s="235">
        <v>21</v>
      </c>
      <c r="M127" s="235">
        <f>G127*(1+L127/100)</f>
        <v>0</v>
      </c>
      <c r="N127" s="235">
        <v>1E-3</v>
      </c>
      <c r="O127" s="235">
        <f>ROUND(E127*N127,2)</f>
        <v>0.02</v>
      </c>
      <c r="P127" s="235">
        <v>0</v>
      </c>
      <c r="Q127" s="235">
        <f>ROUND(E127*P127,2)</f>
        <v>0</v>
      </c>
      <c r="R127" s="235" t="s">
        <v>325</v>
      </c>
      <c r="S127" s="235" t="s">
        <v>115</v>
      </c>
      <c r="T127" s="236" t="s">
        <v>115</v>
      </c>
      <c r="U127" s="213">
        <v>0</v>
      </c>
      <c r="V127" s="213">
        <f>ROUND(E127*U127,2)</f>
        <v>0</v>
      </c>
      <c r="W127" s="213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 t="s">
        <v>322</v>
      </c>
      <c r="AH127" s="204"/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</row>
    <row r="128" spans="1:60" outlineLevel="1" x14ac:dyDescent="0.2">
      <c r="A128" s="230">
        <v>97</v>
      </c>
      <c r="B128" s="231" t="s">
        <v>330</v>
      </c>
      <c r="C128" s="242" t="s">
        <v>331</v>
      </c>
      <c r="D128" s="232" t="s">
        <v>113</v>
      </c>
      <c r="E128" s="233">
        <v>3</v>
      </c>
      <c r="F128" s="234"/>
      <c r="G128" s="235">
        <f>ROUND(E128*F128,2)</f>
        <v>0</v>
      </c>
      <c r="H128" s="234"/>
      <c r="I128" s="235">
        <f>ROUND(E128*H128,2)</f>
        <v>0</v>
      </c>
      <c r="J128" s="234"/>
      <c r="K128" s="235">
        <f>ROUND(E128*J128,2)</f>
        <v>0</v>
      </c>
      <c r="L128" s="235">
        <v>21</v>
      </c>
      <c r="M128" s="235">
        <f>G128*(1+L128/100)</f>
        <v>0</v>
      </c>
      <c r="N128" s="235">
        <v>1.2099999999999999E-3</v>
      </c>
      <c r="O128" s="235">
        <f>ROUND(E128*N128,2)</f>
        <v>0</v>
      </c>
      <c r="P128" s="235">
        <v>0</v>
      </c>
      <c r="Q128" s="235">
        <f>ROUND(E128*P128,2)</f>
        <v>0</v>
      </c>
      <c r="R128" s="235" t="s">
        <v>325</v>
      </c>
      <c r="S128" s="235" t="s">
        <v>115</v>
      </c>
      <c r="T128" s="236" t="s">
        <v>115</v>
      </c>
      <c r="U128" s="213">
        <v>0</v>
      </c>
      <c r="V128" s="213">
        <f>ROUND(E128*U128,2)</f>
        <v>0</v>
      </c>
      <c r="W128" s="213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 t="s">
        <v>322</v>
      </c>
      <c r="AH128" s="204"/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</row>
    <row r="129" spans="1:60" ht="22.5" outlineLevel="1" x14ac:dyDescent="0.2">
      <c r="A129" s="230">
        <v>98</v>
      </c>
      <c r="B129" s="231" t="s">
        <v>332</v>
      </c>
      <c r="C129" s="242" t="s">
        <v>333</v>
      </c>
      <c r="D129" s="232" t="s">
        <v>113</v>
      </c>
      <c r="E129" s="233">
        <v>2</v>
      </c>
      <c r="F129" s="234"/>
      <c r="G129" s="235">
        <f>ROUND(E129*F129,2)</f>
        <v>0</v>
      </c>
      <c r="H129" s="234"/>
      <c r="I129" s="235">
        <f>ROUND(E129*H129,2)</f>
        <v>0</v>
      </c>
      <c r="J129" s="234"/>
      <c r="K129" s="235">
        <f>ROUND(E129*J129,2)</f>
        <v>0</v>
      </c>
      <c r="L129" s="235">
        <v>21</v>
      </c>
      <c r="M129" s="235">
        <f>G129*(1+L129/100)</f>
        <v>0</v>
      </c>
      <c r="N129" s="235">
        <v>1.1000000000000001E-3</v>
      </c>
      <c r="O129" s="235">
        <f>ROUND(E129*N129,2)</f>
        <v>0</v>
      </c>
      <c r="P129" s="235">
        <v>0</v>
      </c>
      <c r="Q129" s="235">
        <f>ROUND(E129*P129,2)</f>
        <v>0</v>
      </c>
      <c r="R129" s="235" t="s">
        <v>325</v>
      </c>
      <c r="S129" s="235" t="s">
        <v>115</v>
      </c>
      <c r="T129" s="236" t="s">
        <v>115</v>
      </c>
      <c r="U129" s="213">
        <v>0</v>
      </c>
      <c r="V129" s="213">
        <f>ROUND(E129*U129,2)</f>
        <v>0</v>
      </c>
      <c r="W129" s="213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 t="s">
        <v>322</v>
      </c>
      <c r="AH129" s="204"/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</row>
    <row r="130" spans="1:60" ht="22.5" outlineLevel="1" x14ac:dyDescent="0.2">
      <c r="A130" s="230">
        <v>99</v>
      </c>
      <c r="B130" s="231" t="s">
        <v>334</v>
      </c>
      <c r="C130" s="242" t="s">
        <v>335</v>
      </c>
      <c r="D130" s="232" t="s">
        <v>113</v>
      </c>
      <c r="E130" s="233">
        <v>2</v>
      </c>
      <c r="F130" s="234"/>
      <c r="G130" s="235">
        <f>ROUND(E130*F130,2)</f>
        <v>0</v>
      </c>
      <c r="H130" s="234"/>
      <c r="I130" s="235">
        <f>ROUND(E130*H130,2)</f>
        <v>0</v>
      </c>
      <c r="J130" s="234"/>
      <c r="K130" s="235">
        <f>ROUND(E130*J130,2)</f>
        <v>0</v>
      </c>
      <c r="L130" s="235">
        <v>21</v>
      </c>
      <c r="M130" s="235">
        <f>G130*(1+L130/100)</f>
        <v>0</v>
      </c>
      <c r="N130" s="235">
        <v>2.7000000000000001E-3</v>
      </c>
      <c r="O130" s="235">
        <f>ROUND(E130*N130,2)</f>
        <v>0.01</v>
      </c>
      <c r="P130" s="235">
        <v>0</v>
      </c>
      <c r="Q130" s="235">
        <f>ROUND(E130*P130,2)</f>
        <v>0</v>
      </c>
      <c r="R130" s="235" t="s">
        <v>325</v>
      </c>
      <c r="S130" s="235" t="s">
        <v>115</v>
      </c>
      <c r="T130" s="236" t="s">
        <v>115</v>
      </c>
      <c r="U130" s="213">
        <v>0</v>
      </c>
      <c r="V130" s="213">
        <f>ROUND(E130*U130,2)</f>
        <v>0</v>
      </c>
      <c r="W130" s="213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 t="s">
        <v>322</v>
      </c>
      <c r="AH130" s="204"/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</row>
    <row r="131" spans="1:60" outlineLevel="1" x14ac:dyDescent="0.2">
      <c r="A131" s="230">
        <v>100</v>
      </c>
      <c r="B131" s="231" t="s">
        <v>336</v>
      </c>
      <c r="C131" s="242" t="s">
        <v>337</v>
      </c>
      <c r="D131" s="232" t="s">
        <v>113</v>
      </c>
      <c r="E131" s="233">
        <v>25</v>
      </c>
      <c r="F131" s="234"/>
      <c r="G131" s="235">
        <f>ROUND(E131*F131,2)</f>
        <v>0</v>
      </c>
      <c r="H131" s="234"/>
      <c r="I131" s="235">
        <f>ROUND(E131*H131,2)</f>
        <v>0</v>
      </c>
      <c r="J131" s="234"/>
      <c r="K131" s="235">
        <f>ROUND(E131*J131,2)</f>
        <v>0</v>
      </c>
      <c r="L131" s="235">
        <v>21</v>
      </c>
      <c r="M131" s="235">
        <f>G131*(1+L131/100)</f>
        <v>0</v>
      </c>
      <c r="N131" s="235">
        <v>2E-3</v>
      </c>
      <c r="O131" s="235">
        <f>ROUND(E131*N131,2)</f>
        <v>0.05</v>
      </c>
      <c r="P131" s="235">
        <v>0</v>
      </c>
      <c r="Q131" s="235">
        <f>ROUND(E131*P131,2)</f>
        <v>0</v>
      </c>
      <c r="R131" s="235" t="s">
        <v>325</v>
      </c>
      <c r="S131" s="235" t="s">
        <v>115</v>
      </c>
      <c r="T131" s="236" t="s">
        <v>115</v>
      </c>
      <c r="U131" s="213">
        <v>0</v>
      </c>
      <c r="V131" s="213">
        <f>ROUND(E131*U131,2)</f>
        <v>0</v>
      </c>
      <c r="W131" s="213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 t="s">
        <v>322</v>
      </c>
      <c r="AH131" s="204"/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</row>
    <row r="132" spans="1:60" outlineLevel="1" x14ac:dyDescent="0.2">
      <c r="A132" s="230">
        <v>101</v>
      </c>
      <c r="B132" s="231" t="s">
        <v>338</v>
      </c>
      <c r="C132" s="242" t="s">
        <v>339</v>
      </c>
      <c r="D132" s="232" t="s">
        <v>113</v>
      </c>
      <c r="E132" s="233">
        <v>22</v>
      </c>
      <c r="F132" s="234"/>
      <c r="G132" s="235">
        <f>ROUND(E132*F132,2)</f>
        <v>0</v>
      </c>
      <c r="H132" s="234"/>
      <c r="I132" s="235">
        <f>ROUND(E132*H132,2)</f>
        <v>0</v>
      </c>
      <c r="J132" s="234"/>
      <c r="K132" s="235">
        <f>ROUND(E132*J132,2)</f>
        <v>0</v>
      </c>
      <c r="L132" s="235">
        <v>21</v>
      </c>
      <c r="M132" s="235">
        <f>G132*(1+L132/100)</f>
        <v>0</v>
      </c>
      <c r="N132" s="235">
        <v>2.5000000000000001E-3</v>
      </c>
      <c r="O132" s="235">
        <f>ROUND(E132*N132,2)</f>
        <v>0.06</v>
      </c>
      <c r="P132" s="235">
        <v>0</v>
      </c>
      <c r="Q132" s="235">
        <f>ROUND(E132*P132,2)</f>
        <v>0</v>
      </c>
      <c r="R132" s="235" t="s">
        <v>325</v>
      </c>
      <c r="S132" s="235" t="s">
        <v>115</v>
      </c>
      <c r="T132" s="236" t="s">
        <v>115</v>
      </c>
      <c r="U132" s="213">
        <v>0</v>
      </c>
      <c r="V132" s="213">
        <f>ROUND(E132*U132,2)</f>
        <v>0</v>
      </c>
      <c r="W132" s="213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 t="s">
        <v>322</v>
      </c>
      <c r="AH132" s="204"/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</row>
    <row r="133" spans="1:60" outlineLevel="1" x14ac:dyDescent="0.2">
      <c r="A133" s="230">
        <v>102</v>
      </c>
      <c r="B133" s="231" t="s">
        <v>340</v>
      </c>
      <c r="C133" s="242" t="s">
        <v>341</v>
      </c>
      <c r="D133" s="232" t="s">
        <v>113</v>
      </c>
      <c r="E133" s="233">
        <v>22</v>
      </c>
      <c r="F133" s="234"/>
      <c r="G133" s="235">
        <f>ROUND(E133*F133,2)</f>
        <v>0</v>
      </c>
      <c r="H133" s="234"/>
      <c r="I133" s="235">
        <f>ROUND(E133*H133,2)</f>
        <v>0</v>
      </c>
      <c r="J133" s="234"/>
      <c r="K133" s="235">
        <f>ROUND(E133*J133,2)</f>
        <v>0</v>
      </c>
      <c r="L133" s="235">
        <v>21</v>
      </c>
      <c r="M133" s="235">
        <f>G133*(1+L133/100)</f>
        <v>0</v>
      </c>
      <c r="N133" s="235">
        <v>5.0000000000000001E-4</v>
      </c>
      <c r="O133" s="235">
        <f>ROUND(E133*N133,2)</f>
        <v>0.01</v>
      </c>
      <c r="P133" s="235">
        <v>0</v>
      </c>
      <c r="Q133" s="235">
        <f>ROUND(E133*P133,2)</f>
        <v>0</v>
      </c>
      <c r="R133" s="235" t="s">
        <v>325</v>
      </c>
      <c r="S133" s="235" t="s">
        <v>115</v>
      </c>
      <c r="T133" s="236" t="s">
        <v>115</v>
      </c>
      <c r="U133" s="213">
        <v>0</v>
      </c>
      <c r="V133" s="213">
        <f>ROUND(E133*U133,2)</f>
        <v>0</v>
      </c>
      <c r="W133" s="213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 t="s">
        <v>322</v>
      </c>
      <c r="AH133" s="204"/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</row>
    <row r="134" spans="1:60" ht="22.5" outlineLevel="1" x14ac:dyDescent="0.2">
      <c r="A134" s="230">
        <v>103</v>
      </c>
      <c r="B134" s="231" t="s">
        <v>342</v>
      </c>
      <c r="C134" s="242" t="s">
        <v>343</v>
      </c>
      <c r="D134" s="232" t="s">
        <v>113</v>
      </c>
      <c r="E134" s="233">
        <v>21</v>
      </c>
      <c r="F134" s="234"/>
      <c r="G134" s="235">
        <f>ROUND(E134*F134,2)</f>
        <v>0</v>
      </c>
      <c r="H134" s="234"/>
      <c r="I134" s="235">
        <f>ROUND(E134*H134,2)</f>
        <v>0</v>
      </c>
      <c r="J134" s="234"/>
      <c r="K134" s="235">
        <f>ROUND(E134*J134,2)</f>
        <v>0</v>
      </c>
      <c r="L134" s="235">
        <v>21</v>
      </c>
      <c r="M134" s="235">
        <f>G134*(1+L134/100)</f>
        <v>0</v>
      </c>
      <c r="N134" s="235">
        <v>1.55E-2</v>
      </c>
      <c r="O134" s="235">
        <f>ROUND(E134*N134,2)</f>
        <v>0.33</v>
      </c>
      <c r="P134" s="235">
        <v>0</v>
      </c>
      <c r="Q134" s="235">
        <f>ROUND(E134*P134,2)</f>
        <v>0</v>
      </c>
      <c r="R134" s="235" t="s">
        <v>325</v>
      </c>
      <c r="S134" s="235" t="s">
        <v>115</v>
      </c>
      <c r="T134" s="236" t="s">
        <v>115</v>
      </c>
      <c r="U134" s="213">
        <v>0</v>
      </c>
      <c r="V134" s="213">
        <f>ROUND(E134*U134,2)</f>
        <v>0</v>
      </c>
      <c r="W134" s="213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 t="s">
        <v>322</v>
      </c>
      <c r="AH134" s="204"/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</row>
    <row r="135" spans="1:60" outlineLevel="1" x14ac:dyDescent="0.2">
      <c r="A135" s="230">
        <v>104</v>
      </c>
      <c r="B135" s="231" t="s">
        <v>344</v>
      </c>
      <c r="C135" s="242" t="s">
        <v>345</v>
      </c>
      <c r="D135" s="232" t="s">
        <v>113</v>
      </c>
      <c r="E135" s="233">
        <v>1</v>
      </c>
      <c r="F135" s="234"/>
      <c r="G135" s="235">
        <f>ROUND(E135*F135,2)</f>
        <v>0</v>
      </c>
      <c r="H135" s="234"/>
      <c r="I135" s="235">
        <f>ROUND(E135*H135,2)</f>
        <v>0</v>
      </c>
      <c r="J135" s="234"/>
      <c r="K135" s="235">
        <f>ROUND(E135*J135,2)</f>
        <v>0</v>
      </c>
      <c r="L135" s="235">
        <v>21</v>
      </c>
      <c r="M135" s="235">
        <f>G135*(1+L135/100)</f>
        <v>0</v>
      </c>
      <c r="N135" s="235">
        <v>1.6E-2</v>
      </c>
      <c r="O135" s="235">
        <f>ROUND(E135*N135,2)</f>
        <v>0.02</v>
      </c>
      <c r="P135" s="235">
        <v>0</v>
      </c>
      <c r="Q135" s="235">
        <f>ROUND(E135*P135,2)</f>
        <v>0</v>
      </c>
      <c r="R135" s="235" t="s">
        <v>325</v>
      </c>
      <c r="S135" s="235" t="s">
        <v>115</v>
      </c>
      <c r="T135" s="236" t="s">
        <v>115</v>
      </c>
      <c r="U135" s="213">
        <v>0</v>
      </c>
      <c r="V135" s="213">
        <f>ROUND(E135*U135,2)</f>
        <v>0</v>
      </c>
      <c r="W135" s="213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 t="s">
        <v>322</v>
      </c>
      <c r="AH135" s="204"/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</row>
    <row r="136" spans="1:60" ht="22.5" outlineLevel="1" x14ac:dyDescent="0.2">
      <c r="A136" s="230">
        <v>105</v>
      </c>
      <c r="B136" s="231" t="s">
        <v>346</v>
      </c>
      <c r="C136" s="242" t="s">
        <v>347</v>
      </c>
      <c r="D136" s="232" t="s">
        <v>113</v>
      </c>
      <c r="E136" s="233">
        <v>1</v>
      </c>
      <c r="F136" s="234"/>
      <c r="G136" s="235">
        <f>ROUND(E136*F136,2)</f>
        <v>0</v>
      </c>
      <c r="H136" s="234"/>
      <c r="I136" s="235">
        <f>ROUND(E136*H136,2)</f>
        <v>0</v>
      </c>
      <c r="J136" s="234"/>
      <c r="K136" s="235">
        <f>ROUND(E136*J136,2)</f>
        <v>0</v>
      </c>
      <c r="L136" s="235">
        <v>21</v>
      </c>
      <c r="M136" s="235">
        <f>G136*(1+L136/100)</f>
        <v>0</v>
      </c>
      <c r="N136" s="235">
        <v>1.7000000000000001E-2</v>
      </c>
      <c r="O136" s="235">
        <f>ROUND(E136*N136,2)</f>
        <v>0.02</v>
      </c>
      <c r="P136" s="235">
        <v>0</v>
      </c>
      <c r="Q136" s="235">
        <f>ROUND(E136*P136,2)</f>
        <v>0</v>
      </c>
      <c r="R136" s="235" t="s">
        <v>325</v>
      </c>
      <c r="S136" s="235" t="s">
        <v>115</v>
      </c>
      <c r="T136" s="236" t="s">
        <v>115</v>
      </c>
      <c r="U136" s="213">
        <v>0</v>
      </c>
      <c r="V136" s="213">
        <f>ROUND(E136*U136,2)</f>
        <v>0</v>
      </c>
      <c r="W136" s="213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 t="s">
        <v>322</v>
      </c>
      <c r="AH136" s="204"/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</row>
    <row r="137" spans="1:60" ht="22.5" outlineLevel="1" x14ac:dyDescent="0.2">
      <c r="A137" s="230">
        <v>106</v>
      </c>
      <c r="B137" s="231" t="s">
        <v>348</v>
      </c>
      <c r="C137" s="242" t="s">
        <v>349</v>
      </c>
      <c r="D137" s="232" t="s">
        <v>113</v>
      </c>
      <c r="E137" s="233">
        <v>24</v>
      </c>
      <c r="F137" s="234"/>
      <c r="G137" s="235">
        <f>ROUND(E137*F137,2)</f>
        <v>0</v>
      </c>
      <c r="H137" s="234"/>
      <c r="I137" s="235">
        <f>ROUND(E137*H137,2)</f>
        <v>0</v>
      </c>
      <c r="J137" s="234"/>
      <c r="K137" s="235">
        <f>ROUND(E137*J137,2)</f>
        <v>0</v>
      </c>
      <c r="L137" s="235">
        <v>21</v>
      </c>
      <c r="M137" s="235">
        <f>G137*(1+L137/100)</f>
        <v>0</v>
      </c>
      <c r="N137" s="235">
        <v>1.55E-2</v>
      </c>
      <c r="O137" s="235">
        <f>ROUND(E137*N137,2)</f>
        <v>0.37</v>
      </c>
      <c r="P137" s="235">
        <v>0</v>
      </c>
      <c r="Q137" s="235">
        <f>ROUND(E137*P137,2)</f>
        <v>0</v>
      </c>
      <c r="R137" s="235" t="s">
        <v>325</v>
      </c>
      <c r="S137" s="235" t="s">
        <v>115</v>
      </c>
      <c r="T137" s="236" t="s">
        <v>115</v>
      </c>
      <c r="U137" s="213">
        <v>0</v>
      </c>
      <c r="V137" s="213">
        <f>ROUND(E137*U137,2)</f>
        <v>0</v>
      </c>
      <c r="W137" s="213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 t="s">
        <v>322</v>
      </c>
      <c r="AH137" s="204"/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</row>
    <row r="138" spans="1:60" ht="22.5" outlineLevel="1" x14ac:dyDescent="0.2">
      <c r="A138" s="230">
        <v>107</v>
      </c>
      <c r="B138" s="231" t="s">
        <v>350</v>
      </c>
      <c r="C138" s="242" t="s">
        <v>351</v>
      </c>
      <c r="D138" s="232" t="s">
        <v>113</v>
      </c>
      <c r="E138" s="233">
        <v>3</v>
      </c>
      <c r="F138" s="234"/>
      <c r="G138" s="235">
        <f>ROUND(E138*F138,2)</f>
        <v>0</v>
      </c>
      <c r="H138" s="234"/>
      <c r="I138" s="235">
        <f>ROUND(E138*H138,2)</f>
        <v>0</v>
      </c>
      <c r="J138" s="234"/>
      <c r="K138" s="235">
        <f>ROUND(E138*J138,2)</f>
        <v>0</v>
      </c>
      <c r="L138" s="235">
        <v>21</v>
      </c>
      <c r="M138" s="235">
        <f>G138*(1+L138/100)</f>
        <v>0</v>
      </c>
      <c r="N138" s="235">
        <v>1.35E-2</v>
      </c>
      <c r="O138" s="235">
        <f>ROUND(E138*N138,2)</f>
        <v>0.04</v>
      </c>
      <c r="P138" s="235">
        <v>0</v>
      </c>
      <c r="Q138" s="235">
        <f>ROUND(E138*P138,2)</f>
        <v>0</v>
      </c>
      <c r="R138" s="235" t="s">
        <v>325</v>
      </c>
      <c r="S138" s="235" t="s">
        <v>115</v>
      </c>
      <c r="T138" s="236" t="s">
        <v>115</v>
      </c>
      <c r="U138" s="213">
        <v>0</v>
      </c>
      <c r="V138" s="213">
        <f>ROUND(E138*U138,2)</f>
        <v>0</v>
      </c>
      <c r="W138" s="213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 t="s">
        <v>322</v>
      </c>
      <c r="AH138" s="204"/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</row>
    <row r="139" spans="1:60" ht="33.75" outlineLevel="1" x14ac:dyDescent="0.2">
      <c r="A139" s="230">
        <v>108</v>
      </c>
      <c r="B139" s="231" t="s">
        <v>352</v>
      </c>
      <c r="C139" s="242" t="s">
        <v>353</v>
      </c>
      <c r="D139" s="232" t="s">
        <v>113</v>
      </c>
      <c r="E139" s="233">
        <v>6</v>
      </c>
      <c r="F139" s="234"/>
      <c r="G139" s="235">
        <f>ROUND(E139*F139,2)</f>
        <v>0</v>
      </c>
      <c r="H139" s="234"/>
      <c r="I139" s="235">
        <f>ROUND(E139*H139,2)</f>
        <v>0</v>
      </c>
      <c r="J139" s="234"/>
      <c r="K139" s="235">
        <f>ROUND(E139*J139,2)</f>
        <v>0</v>
      </c>
      <c r="L139" s="235">
        <v>21</v>
      </c>
      <c r="M139" s="235">
        <f>G139*(1+L139/100)</f>
        <v>0</v>
      </c>
      <c r="N139" s="235">
        <v>1.6E-2</v>
      </c>
      <c r="O139" s="235">
        <f>ROUND(E139*N139,2)</f>
        <v>0.1</v>
      </c>
      <c r="P139" s="235">
        <v>0</v>
      </c>
      <c r="Q139" s="235">
        <f>ROUND(E139*P139,2)</f>
        <v>0</v>
      </c>
      <c r="R139" s="235" t="s">
        <v>325</v>
      </c>
      <c r="S139" s="235" t="s">
        <v>115</v>
      </c>
      <c r="T139" s="236" t="s">
        <v>115</v>
      </c>
      <c r="U139" s="213">
        <v>0</v>
      </c>
      <c r="V139" s="213">
        <f>ROUND(E139*U139,2)</f>
        <v>0</v>
      </c>
      <c r="W139" s="213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 t="s">
        <v>322</v>
      </c>
      <c r="AH139" s="204"/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  <c r="BH139" s="204"/>
    </row>
    <row r="140" spans="1:60" ht="22.5" outlineLevel="1" x14ac:dyDescent="0.2">
      <c r="A140" s="230">
        <v>109</v>
      </c>
      <c r="B140" s="231" t="s">
        <v>354</v>
      </c>
      <c r="C140" s="242" t="s">
        <v>355</v>
      </c>
      <c r="D140" s="232" t="s">
        <v>113</v>
      </c>
      <c r="E140" s="233">
        <v>2</v>
      </c>
      <c r="F140" s="234"/>
      <c r="G140" s="235">
        <f>ROUND(E140*F140,2)</f>
        <v>0</v>
      </c>
      <c r="H140" s="234"/>
      <c r="I140" s="235">
        <f>ROUND(E140*H140,2)</f>
        <v>0</v>
      </c>
      <c r="J140" s="234"/>
      <c r="K140" s="235">
        <f>ROUND(E140*J140,2)</f>
        <v>0</v>
      </c>
      <c r="L140" s="235">
        <v>21</v>
      </c>
      <c r="M140" s="235">
        <f>G140*(1+L140/100)</f>
        <v>0</v>
      </c>
      <c r="N140" s="235">
        <v>1.4E-2</v>
      </c>
      <c r="O140" s="235">
        <f>ROUND(E140*N140,2)</f>
        <v>0.03</v>
      </c>
      <c r="P140" s="235">
        <v>0</v>
      </c>
      <c r="Q140" s="235">
        <f>ROUND(E140*P140,2)</f>
        <v>0</v>
      </c>
      <c r="R140" s="235" t="s">
        <v>325</v>
      </c>
      <c r="S140" s="235" t="s">
        <v>115</v>
      </c>
      <c r="T140" s="236" t="s">
        <v>115</v>
      </c>
      <c r="U140" s="213">
        <v>0</v>
      </c>
      <c r="V140" s="213">
        <f>ROUND(E140*U140,2)</f>
        <v>0</v>
      </c>
      <c r="W140" s="213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 t="s">
        <v>322</v>
      </c>
      <c r="AH140" s="204"/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</row>
    <row r="141" spans="1:60" outlineLevel="1" x14ac:dyDescent="0.2">
      <c r="A141" s="223">
        <v>110</v>
      </c>
      <c r="B141" s="224" t="s">
        <v>356</v>
      </c>
      <c r="C141" s="240" t="s">
        <v>357</v>
      </c>
      <c r="D141" s="225" t="s">
        <v>129</v>
      </c>
      <c r="E141" s="226">
        <v>1.1478200000000001</v>
      </c>
      <c r="F141" s="227"/>
      <c r="G141" s="228">
        <f>ROUND(E141*F141,2)</f>
        <v>0</v>
      </c>
      <c r="H141" s="227"/>
      <c r="I141" s="228">
        <f>ROUND(E141*H141,2)</f>
        <v>0</v>
      </c>
      <c r="J141" s="227"/>
      <c r="K141" s="228">
        <f>ROUND(E141*J141,2)</f>
        <v>0</v>
      </c>
      <c r="L141" s="228">
        <v>21</v>
      </c>
      <c r="M141" s="228">
        <f>G141*(1+L141/100)</f>
        <v>0</v>
      </c>
      <c r="N141" s="228">
        <v>0</v>
      </c>
      <c r="O141" s="228">
        <f>ROUND(E141*N141,2)</f>
        <v>0</v>
      </c>
      <c r="P141" s="228">
        <v>0</v>
      </c>
      <c r="Q141" s="228">
        <f>ROUND(E141*P141,2)</f>
        <v>0</v>
      </c>
      <c r="R141" s="228" t="s">
        <v>137</v>
      </c>
      <c r="S141" s="228" t="s">
        <v>115</v>
      </c>
      <c r="T141" s="229" t="s">
        <v>115</v>
      </c>
      <c r="U141" s="213">
        <v>1.629</v>
      </c>
      <c r="V141" s="213">
        <f>ROUND(E141*U141,2)</f>
        <v>1.87</v>
      </c>
      <c r="W141" s="213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 t="s">
        <v>131</v>
      </c>
      <c r="AH141" s="204"/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</row>
    <row r="142" spans="1:60" outlineLevel="1" x14ac:dyDescent="0.2">
      <c r="A142" s="211"/>
      <c r="B142" s="212"/>
      <c r="C142" s="243" t="s">
        <v>276</v>
      </c>
      <c r="D142" s="237"/>
      <c r="E142" s="237"/>
      <c r="F142" s="237"/>
      <c r="G142" s="237"/>
      <c r="H142" s="213"/>
      <c r="I142" s="213"/>
      <c r="J142" s="213"/>
      <c r="K142" s="213"/>
      <c r="L142" s="213"/>
      <c r="M142" s="213"/>
      <c r="N142" s="213"/>
      <c r="O142" s="213"/>
      <c r="P142" s="213"/>
      <c r="Q142" s="213"/>
      <c r="R142" s="213"/>
      <c r="S142" s="213"/>
      <c r="T142" s="213"/>
      <c r="U142" s="213"/>
      <c r="V142" s="213"/>
      <c r="W142" s="213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 t="s">
        <v>133</v>
      </c>
      <c r="AH142" s="204"/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  <c r="BH142" s="204"/>
    </row>
    <row r="143" spans="1:60" ht="33.75" outlineLevel="1" x14ac:dyDescent="0.2">
      <c r="A143" s="223">
        <v>111</v>
      </c>
      <c r="B143" s="224" t="s">
        <v>358</v>
      </c>
      <c r="C143" s="240" t="s">
        <v>359</v>
      </c>
      <c r="D143" s="225" t="s">
        <v>129</v>
      </c>
      <c r="E143" s="226">
        <v>1.1478200000000001</v>
      </c>
      <c r="F143" s="227"/>
      <c r="G143" s="228">
        <f>ROUND(E143*F143,2)</f>
        <v>0</v>
      </c>
      <c r="H143" s="227"/>
      <c r="I143" s="228">
        <f>ROUND(E143*H143,2)</f>
        <v>0</v>
      </c>
      <c r="J143" s="227"/>
      <c r="K143" s="228">
        <f>ROUND(E143*J143,2)</f>
        <v>0</v>
      </c>
      <c r="L143" s="228">
        <v>21</v>
      </c>
      <c r="M143" s="228">
        <f>G143*(1+L143/100)</f>
        <v>0</v>
      </c>
      <c r="N143" s="228">
        <v>0</v>
      </c>
      <c r="O143" s="228">
        <f>ROUND(E143*N143,2)</f>
        <v>0</v>
      </c>
      <c r="P143" s="228">
        <v>0</v>
      </c>
      <c r="Q143" s="228">
        <f>ROUND(E143*P143,2)</f>
        <v>0</v>
      </c>
      <c r="R143" s="228" t="s">
        <v>137</v>
      </c>
      <c r="S143" s="228" t="s">
        <v>115</v>
      </c>
      <c r="T143" s="229" t="s">
        <v>115</v>
      </c>
      <c r="U143" s="213">
        <v>0.98699999999999999</v>
      </c>
      <c r="V143" s="213">
        <f>ROUND(E143*U143,2)</f>
        <v>1.1299999999999999</v>
      </c>
      <c r="W143" s="213"/>
      <c r="X143" s="204"/>
      <c r="Y143" s="204"/>
      <c r="Z143" s="204"/>
      <c r="AA143" s="204"/>
      <c r="AB143" s="204"/>
      <c r="AC143" s="204"/>
      <c r="AD143" s="204"/>
      <c r="AE143" s="204"/>
      <c r="AF143" s="204"/>
      <c r="AG143" s="204" t="s">
        <v>131</v>
      </c>
      <c r="AH143" s="204"/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  <c r="BH143" s="204"/>
    </row>
    <row r="144" spans="1:60" outlineLevel="1" x14ac:dyDescent="0.2">
      <c r="A144" s="211"/>
      <c r="B144" s="212"/>
      <c r="C144" s="243" t="s">
        <v>276</v>
      </c>
      <c r="D144" s="237"/>
      <c r="E144" s="237"/>
      <c r="F144" s="237"/>
      <c r="G144" s="237"/>
      <c r="H144" s="213"/>
      <c r="I144" s="213"/>
      <c r="J144" s="213"/>
      <c r="K144" s="213"/>
      <c r="L144" s="213"/>
      <c r="M144" s="213"/>
      <c r="N144" s="213"/>
      <c r="O144" s="213"/>
      <c r="P144" s="213"/>
      <c r="Q144" s="213"/>
      <c r="R144" s="213"/>
      <c r="S144" s="213"/>
      <c r="T144" s="213"/>
      <c r="U144" s="213"/>
      <c r="V144" s="213"/>
      <c r="W144" s="213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 t="s">
        <v>133</v>
      </c>
      <c r="AH144" s="204"/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</row>
    <row r="145" spans="1:60" x14ac:dyDescent="0.2">
      <c r="A145" s="217" t="s">
        <v>109</v>
      </c>
      <c r="B145" s="218" t="s">
        <v>70</v>
      </c>
      <c r="C145" s="239" t="s">
        <v>71</v>
      </c>
      <c r="D145" s="219"/>
      <c r="E145" s="220"/>
      <c r="F145" s="221"/>
      <c r="G145" s="221">
        <f>SUMIF(AG146:AG152,"&lt;&gt;NOR",G146:G152)</f>
        <v>0</v>
      </c>
      <c r="H145" s="221"/>
      <c r="I145" s="221">
        <f>SUM(I146:I152)</f>
        <v>0</v>
      </c>
      <c r="J145" s="221"/>
      <c r="K145" s="221">
        <f>SUM(K146:K152)</f>
        <v>0</v>
      </c>
      <c r="L145" s="221"/>
      <c r="M145" s="221">
        <f>SUM(M146:M152)</f>
        <v>0</v>
      </c>
      <c r="N145" s="221"/>
      <c r="O145" s="221">
        <f>SUM(O146:O152)</f>
        <v>0.25</v>
      </c>
      <c r="P145" s="221"/>
      <c r="Q145" s="221">
        <f>SUM(Q146:Q152)</f>
        <v>0</v>
      </c>
      <c r="R145" s="221"/>
      <c r="S145" s="221"/>
      <c r="T145" s="222"/>
      <c r="U145" s="216"/>
      <c r="V145" s="216">
        <f>SUM(V146:V152)</f>
        <v>99.64</v>
      </c>
      <c r="W145" s="216"/>
      <c r="AG145" t="s">
        <v>110</v>
      </c>
    </row>
    <row r="146" spans="1:60" outlineLevel="1" x14ac:dyDescent="0.2">
      <c r="A146" s="230">
        <v>112</v>
      </c>
      <c r="B146" s="231" t="s">
        <v>360</v>
      </c>
      <c r="C146" s="242" t="s">
        <v>361</v>
      </c>
      <c r="D146" s="232" t="s">
        <v>281</v>
      </c>
      <c r="E146" s="233">
        <v>28</v>
      </c>
      <c r="F146" s="234"/>
      <c r="G146" s="235">
        <f>ROUND(E146*F146,2)</f>
        <v>0</v>
      </c>
      <c r="H146" s="234"/>
      <c r="I146" s="235">
        <f>ROUND(E146*H146,2)</f>
        <v>0</v>
      </c>
      <c r="J146" s="234"/>
      <c r="K146" s="235">
        <f>ROUND(E146*J146,2)</f>
        <v>0</v>
      </c>
      <c r="L146" s="235">
        <v>21</v>
      </c>
      <c r="M146" s="235">
        <f>G146*(1+L146/100)</f>
        <v>0</v>
      </c>
      <c r="N146" s="235">
        <v>9.0000000000000006E-5</v>
      </c>
      <c r="O146" s="235">
        <f>ROUND(E146*N146,2)</f>
        <v>0</v>
      </c>
      <c r="P146" s="235">
        <v>0</v>
      </c>
      <c r="Q146" s="235">
        <f>ROUND(E146*P146,2)</f>
        <v>0</v>
      </c>
      <c r="R146" s="235" t="s">
        <v>137</v>
      </c>
      <c r="S146" s="235" t="s">
        <v>362</v>
      </c>
      <c r="T146" s="236" t="s">
        <v>362</v>
      </c>
      <c r="U146" s="213">
        <v>0.12</v>
      </c>
      <c r="V146" s="213">
        <f>ROUND(E146*U146,2)</f>
        <v>3.36</v>
      </c>
      <c r="W146" s="213"/>
      <c r="X146" s="204"/>
      <c r="Y146" s="204"/>
      <c r="Z146" s="204"/>
      <c r="AA146" s="204"/>
      <c r="AB146" s="204"/>
      <c r="AC146" s="204"/>
      <c r="AD146" s="204"/>
      <c r="AE146" s="204"/>
      <c r="AF146" s="204"/>
      <c r="AG146" s="204" t="s">
        <v>116</v>
      </c>
      <c r="AH146" s="204"/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  <c r="BH146" s="204"/>
    </row>
    <row r="147" spans="1:60" outlineLevel="1" x14ac:dyDescent="0.2">
      <c r="A147" s="230">
        <v>113</v>
      </c>
      <c r="B147" s="231" t="s">
        <v>363</v>
      </c>
      <c r="C147" s="242" t="s">
        <v>364</v>
      </c>
      <c r="D147" s="232" t="s">
        <v>281</v>
      </c>
      <c r="E147" s="233">
        <v>27</v>
      </c>
      <c r="F147" s="234"/>
      <c r="G147" s="235">
        <f>ROUND(E147*F147,2)</f>
        <v>0</v>
      </c>
      <c r="H147" s="234"/>
      <c r="I147" s="235">
        <f>ROUND(E147*H147,2)</f>
        <v>0</v>
      </c>
      <c r="J147" s="234"/>
      <c r="K147" s="235">
        <f>ROUND(E147*J147,2)</f>
        <v>0</v>
      </c>
      <c r="L147" s="235">
        <v>21</v>
      </c>
      <c r="M147" s="235">
        <f>G147*(1+L147/100)</f>
        <v>0</v>
      </c>
      <c r="N147" s="235">
        <v>0</v>
      </c>
      <c r="O147" s="235">
        <f>ROUND(E147*N147,2)</f>
        <v>0</v>
      </c>
      <c r="P147" s="235">
        <v>0</v>
      </c>
      <c r="Q147" s="235">
        <f>ROUND(E147*P147,2)</f>
        <v>0</v>
      </c>
      <c r="R147" s="235" t="s">
        <v>137</v>
      </c>
      <c r="S147" s="235" t="s">
        <v>115</v>
      </c>
      <c r="T147" s="236" t="s">
        <v>115</v>
      </c>
      <c r="U147" s="213">
        <v>1.77</v>
      </c>
      <c r="V147" s="213">
        <f>ROUND(E147*U147,2)</f>
        <v>47.79</v>
      </c>
      <c r="W147" s="213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 t="s">
        <v>116</v>
      </c>
      <c r="AH147" s="204"/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</row>
    <row r="148" spans="1:60" ht="45" outlineLevel="1" x14ac:dyDescent="0.2">
      <c r="A148" s="230">
        <v>114</v>
      </c>
      <c r="B148" s="231" t="s">
        <v>365</v>
      </c>
      <c r="C148" s="242" t="s">
        <v>366</v>
      </c>
      <c r="D148" s="232" t="s">
        <v>281</v>
      </c>
      <c r="E148" s="233">
        <v>24</v>
      </c>
      <c r="F148" s="234"/>
      <c r="G148" s="235">
        <f>ROUND(E148*F148,2)</f>
        <v>0</v>
      </c>
      <c r="H148" s="234"/>
      <c r="I148" s="235">
        <f>ROUND(E148*H148,2)</f>
        <v>0</v>
      </c>
      <c r="J148" s="234"/>
      <c r="K148" s="235">
        <f>ROUND(E148*J148,2)</f>
        <v>0</v>
      </c>
      <c r="L148" s="235">
        <v>21</v>
      </c>
      <c r="M148" s="235">
        <f>G148*(1+L148/100)</f>
        <v>0</v>
      </c>
      <c r="N148" s="235">
        <v>8.9999999999999993E-3</v>
      </c>
      <c r="O148" s="235">
        <f>ROUND(E148*N148,2)</f>
        <v>0.22</v>
      </c>
      <c r="P148" s="235">
        <v>0</v>
      </c>
      <c r="Q148" s="235">
        <f>ROUND(E148*P148,2)</f>
        <v>0</v>
      </c>
      <c r="R148" s="235" t="s">
        <v>137</v>
      </c>
      <c r="S148" s="235" t="s">
        <v>115</v>
      </c>
      <c r="T148" s="236" t="s">
        <v>115</v>
      </c>
      <c r="U148" s="213">
        <v>1.77</v>
      </c>
      <c r="V148" s="213">
        <f>ROUND(E148*U148,2)</f>
        <v>42.48</v>
      </c>
      <c r="W148" s="213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 t="s">
        <v>116</v>
      </c>
      <c r="AH148" s="204"/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</row>
    <row r="149" spans="1:60" ht="45" outlineLevel="1" x14ac:dyDescent="0.2">
      <c r="A149" s="230">
        <v>115</v>
      </c>
      <c r="B149" s="231" t="s">
        <v>367</v>
      </c>
      <c r="C149" s="242" t="s">
        <v>368</v>
      </c>
      <c r="D149" s="232" t="s">
        <v>281</v>
      </c>
      <c r="E149" s="233">
        <v>1</v>
      </c>
      <c r="F149" s="234"/>
      <c r="G149" s="235">
        <f>ROUND(E149*F149,2)</f>
        <v>0</v>
      </c>
      <c r="H149" s="234"/>
      <c r="I149" s="235">
        <f>ROUND(E149*H149,2)</f>
        <v>0</v>
      </c>
      <c r="J149" s="234"/>
      <c r="K149" s="235">
        <f>ROUND(E149*J149,2)</f>
        <v>0</v>
      </c>
      <c r="L149" s="235">
        <v>21</v>
      </c>
      <c r="M149" s="235">
        <f>G149*(1+L149/100)</f>
        <v>0</v>
      </c>
      <c r="N149" s="235">
        <v>1.4500000000000001E-2</v>
      </c>
      <c r="O149" s="235">
        <f>ROUND(E149*N149,2)</f>
        <v>0.01</v>
      </c>
      <c r="P149" s="235">
        <v>0</v>
      </c>
      <c r="Q149" s="235">
        <f>ROUND(E149*P149,2)</f>
        <v>0</v>
      </c>
      <c r="R149" s="235" t="s">
        <v>137</v>
      </c>
      <c r="S149" s="235" t="s">
        <v>115</v>
      </c>
      <c r="T149" s="236" t="s">
        <v>115</v>
      </c>
      <c r="U149" s="213">
        <v>1.9</v>
      </c>
      <c r="V149" s="213">
        <f>ROUND(E149*U149,2)</f>
        <v>1.9</v>
      </c>
      <c r="W149" s="213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 t="s">
        <v>116</v>
      </c>
      <c r="AH149" s="204"/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</row>
    <row r="150" spans="1:60" ht="33.75" outlineLevel="1" x14ac:dyDescent="0.2">
      <c r="A150" s="230">
        <v>116</v>
      </c>
      <c r="B150" s="231" t="s">
        <v>369</v>
      </c>
      <c r="C150" s="242" t="s">
        <v>370</v>
      </c>
      <c r="D150" s="232" t="s">
        <v>281</v>
      </c>
      <c r="E150" s="233">
        <v>3</v>
      </c>
      <c r="F150" s="234"/>
      <c r="G150" s="235">
        <f>ROUND(E150*F150,2)</f>
        <v>0</v>
      </c>
      <c r="H150" s="234"/>
      <c r="I150" s="235">
        <f>ROUND(E150*H150,2)</f>
        <v>0</v>
      </c>
      <c r="J150" s="234"/>
      <c r="K150" s="235">
        <f>ROUND(E150*J150,2)</f>
        <v>0</v>
      </c>
      <c r="L150" s="235">
        <v>21</v>
      </c>
      <c r="M150" s="235">
        <f>G150*(1+L150/100)</f>
        <v>0</v>
      </c>
      <c r="N150" s="235">
        <v>6.0000000000000001E-3</v>
      </c>
      <c r="O150" s="235">
        <f>ROUND(E150*N150,2)</f>
        <v>0.02</v>
      </c>
      <c r="P150" s="235">
        <v>0</v>
      </c>
      <c r="Q150" s="235">
        <f>ROUND(E150*P150,2)</f>
        <v>0</v>
      </c>
      <c r="R150" s="235" t="s">
        <v>137</v>
      </c>
      <c r="S150" s="235" t="s">
        <v>115</v>
      </c>
      <c r="T150" s="236" t="s">
        <v>115</v>
      </c>
      <c r="U150" s="213">
        <v>1.37</v>
      </c>
      <c r="V150" s="213">
        <f>ROUND(E150*U150,2)</f>
        <v>4.1100000000000003</v>
      </c>
      <c r="W150" s="213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 t="s">
        <v>116</v>
      </c>
      <c r="AH150" s="204"/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</row>
    <row r="151" spans="1:60" outlineLevel="1" x14ac:dyDescent="0.2">
      <c r="A151" s="223">
        <v>117</v>
      </c>
      <c r="B151" s="224" t="s">
        <v>371</v>
      </c>
      <c r="C151" s="240" t="s">
        <v>372</v>
      </c>
      <c r="D151" s="225" t="s">
        <v>129</v>
      </c>
      <c r="E151" s="226">
        <v>0</v>
      </c>
      <c r="F151" s="227"/>
      <c r="G151" s="228">
        <f>ROUND(E151*F151,2)</f>
        <v>0</v>
      </c>
      <c r="H151" s="227"/>
      <c r="I151" s="228">
        <f>ROUND(E151*H151,2)</f>
        <v>0</v>
      </c>
      <c r="J151" s="227"/>
      <c r="K151" s="228">
        <f>ROUND(E151*J151,2)</f>
        <v>0</v>
      </c>
      <c r="L151" s="228">
        <v>21</v>
      </c>
      <c r="M151" s="228">
        <f>G151*(1+L151/100)</f>
        <v>0</v>
      </c>
      <c r="N151" s="228">
        <v>0</v>
      </c>
      <c r="O151" s="228">
        <f>ROUND(E151*N151,2)</f>
        <v>0</v>
      </c>
      <c r="P151" s="228">
        <v>0</v>
      </c>
      <c r="Q151" s="228">
        <f>ROUND(E151*P151,2)</f>
        <v>0</v>
      </c>
      <c r="R151" s="228" t="s">
        <v>137</v>
      </c>
      <c r="S151" s="228" t="s">
        <v>115</v>
      </c>
      <c r="T151" s="229" t="s">
        <v>115</v>
      </c>
      <c r="U151" s="213">
        <v>1.7789999999999999</v>
      </c>
      <c r="V151" s="213">
        <f>ROUND(E151*U151,2)</f>
        <v>0</v>
      </c>
      <c r="W151" s="213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 t="s">
        <v>116</v>
      </c>
      <c r="AH151" s="204"/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</row>
    <row r="152" spans="1:60" outlineLevel="1" x14ac:dyDescent="0.2">
      <c r="A152" s="211"/>
      <c r="B152" s="212"/>
      <c r="C152" s="243" t="s">
        <v>276</v>
      </c>
      <c r="D152" s="237"/>
      <c r="E152" s="237"/>
      <c r="F152" s="237"/>
      <c r="G152" s="237"/>
      <c r="H152" s="213"/>
      <c r="I152" s="213"/>
      <c r="J152" s="213"/>
      <c r="K152" s="213"/>
      <c r="L152" s="213"/>
      <c r="M152" s="213"/>
      <c r="N152" s="213"/>
      <c r="O152" s="213"/>
      <c r="P152" s="213"/>
      <c r="Q152" s="213"/>
      <c r="R152" s="213"/>
      <c r="S152" s="213"/>
      <c r="T152" s="213"/>
      <c r="U152" s="213"/>
      <c r="V152" s="213"/>
      <c r="W152" s="213"/>
      <c r="X152" s="204"/>
      <c r="Y152" s="204"/>
      <c r="Z152" s="204"/>
      <c r="AA152" s="204"/>
      <c r="AB152" s="204"/>
      <c r="AC152" s="204"/>
      <c r="AD152" s="204"/>
      <c r="AE152" s="204"/>
      <c r="AF152" s="204"/>
      <c r="AG152" s="204" t="s">
        <v>133</v>
      </c>
      <c r="AH152" s="204"/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  <c r="BH152" s="204"/>
    </row>
    <row r="153" spans="1:60" x14ac:dyDescent="0.2">
      <c r="A153" s="217" t="s">
        <v>109</v>
      </c>
      <c r="B153" s="218" t="s">
        <v>78</v>
      </c>
      <c r="C153" s="239" t="s">
        <v>79</v>
      </c>
      <c r="D153" s="219"/>
      <c r="E153" s="220"/>
      <c r="F153" s="221"/>
      <c r="G153" s="221">
        <f>SUMIF(AG154:AG158,"&lt;&gt;NOR",G154:G158)</f>
        <v>0</v>
      </c>
      <c r="H153" s="221"/>
      <c r="I153" s="221">
        <f>SUM(I154:I158)</f>
        <v>0</v>
      </c>
      <c r="J153" s="221"/>
      <c r="K153" s="221">
        <f>SUM(K154:K158)</f>
        <v>0</v>
      </c>
      <c r="L153" s="221"/>
      <c r="M153" s="221">
        <f>SUM(M154:M158)</f>
        <v>0</v>
      </c>
      <c r="N153" s="221"/>
      <c r="O153" s="221">
        <f>SUM(O154:O158)</f>
        <v>0.01</v>
      </c>
      <c r="P153" s="221"/>
      <c r="Q153" s="221">
        <f>SUM(Q154:Q158)</f>
        <v>0</v>
      </c>
      <c r="R153" s="221"/>
      <c r="S153" s="221"/>
      <c r="T153" s="222"/>
      <c r="U153" s="216"/>
      <c r="V153" s="216">
        <f>SUM(V154:V158)</f>
        <v>2.15</v>
      </c>
      <c r="W153" s="216"/>
      <c r="AG153" t="s">
        <v>110</v>
      </c>
    </row>
    <row r="154" spans="1:60" outlineLevel="1" x14ac:dyDescent="0.2">
      <c r="A154" s="223">
        <v>118</v>
      </c>
      <c r="B154" s="224" t="s">
        <v>373</v>
      </c>
      <c r="C154" s="240" t="s">
        <v>374</v>
      </c>
      <c r="D154" s="225" t="s">
        <v>375</v>
      </c>
      <c r="E154" s="226">
        <v>5</v>
      </c>
      <c r="F154" s="227"/>
      <c r="G154" s="228">
        <f>ROUND(E154*F154,2)</f>
        <v>0</v>
      </c>
      <c r="H154" s="227"/>
      <c r="I154" s="228">
        <f>ROUND(E154*H154,2)</f>
        <v>0</v>
      </c>
      <c r="J154" s="227"/>
      <c r="K154" s="228">
        <f>ROUND(E154*J154,2)</f>
        <v>0</v>
      </c>
      <c r="L154" s="228">
        <v>21</v>
      </c>
      <c r="M154" s="228">
        <f>G154*(1+L154/100)</f>
        <v>0</v>
      </c>
      <c r="N154" s="228">
        <v>6.0000000000000002E-5</v>
      </c>
      <c r="O154" s="228">
        <f>ROUND(E154*N154,2)</f>
        <v>0</v>
      </c>
      <c r="P154" s="228">
        <v>0</v>
      </c>
      <c r="Q154" s="228">
        <f>ROUND(E154*P154,2)</f>
        <v>0</v>
      </c>
      <c r="R154" s="228" t="s">
        <v>376</v>
      </c>
      <c r="S154" s="228" t="s">
        <v>115</v>
      </c>
      <c r="T154" s="229" t="s">
        <v>115</v>
      </c>
      <c r="U154" s="213">
        <v>0.42599999999999999</v>
      </c>
      <c r="V154" s="213">
        <f>ROUND(E154*U154,2)</f>
        <v>2.13</v>
      </c>
      <c r="W154" s="213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 t="s">
        <v>116</v>
      </c>
      <c r="AH154" s="204"/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</row>
    <row r="155" spans="1:60" outlineLevel="1" x14ac:dyDescent="0.2">
      <c r="A155" s="211"/>
      <c r="B155" s="212"/>
      <c r="C155" s="241" t="s">
        <v>377</v>
      </c>
      <c r="D155" s="214"/>
      <c r="E155" s="215">
        <v>5</v>
      </c>
      <c r="F155" s="213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04"/>
      <c r="Y155" s="204"/>
      <c r="Z155" s="204"/>
      <c r="AA155" s="204"/>
      <c r="AB155" s="204"/>
      <c r="AC155" s="204"/>
      <c r="AD155" s="204"/>
      <c r="AE155" s="204"/>
      <c r="AF155" s="204"/>
      <c r="AG155" s="204" t="s">
        <v>118</v>
      </c>
      <c r="AH155" s="204">
        <v>0</v>
      </c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</row>
    <row r="156" spans="1:60" outlineLevel="1" x14ac:dyDescent="0.2">
      <c r="A156" s="230">
        <v>119</v>
      </c>
      <c r="B156" s="231" t="s">
        <v>378</v>
      </c>
      <c r="C156" s="242" t="s">
        <v>379</v>
      </c>
      <c r="D156" s="232" t="s">
        <v>375</v>
      </c>
      <c r="E156" s="233">
        <v>5</v>
      </c>
      <c r="F156" s="234"/>
      <c r="G156" s="235">
        <f>ROUND(E156*F156,2)</f>
        <v>0</v>
      </c>
      <c r="H156" s="234"/>
      <c r="I156" s="235">
        <f>ROUND(E156*H156,2)</f>
        <v>0</v>
      </c>
      <c r="J156" s="234"/>
      <c r="K156" s="235">
        <f>ROUND(E156*J156,2)</f>
        <v>0</v>
      </c>
      <c r="L156" s="235">
        <v>21</v>
      </c>
      <c r="M156" s="235">
        <f>G156*(1+L156/100)</f>
        <v>0</v>
      </c>
      <c r="N156" s="235">
        <v>1E-3</v>
      </c>
      <c r="O156" s="235">
        <f>ROUND(E156*N156,2)</f>
        <v>0.01</v>
      </c>
      <c r="P156" s="235">
        <v>0</v>
      </c>
      <c r="Q156" s="235">
        <f>ROUND(E156*P156,2)</f>
        <v>0</v>
      </c>
      <c r="R156" s="235" t="s">
        <v>325</v>
      </c>
      <c r="S156" s="235" t="s">
        <v>115</v>
      </c>
      <c r="T156" s="236" t="s">
        <v>115</v>
      </c>
      <c r="U156" s="213">
        <v>0</v>
      </c>
      <c r="V156" s="213">
        <f>ROUND(E156*U156,2)</f>
        <v>0</v>
      </c>
      <c r="W156" s="213"/>
      <c r="X156" s="204"/>
      <c r="Y156" s="204"/>
      <c r="Z156" s="204"/>
      <c r="AA156" s="204"/>
      <c r="AB156" s="204"/>
      <c r="AC156" s="204"/>
      <c r="AD156" s="204"/>
      <c r="AE156" s="204"/>
      <c r="AF156" s="204"/>
      <c r="AG156" s="204" t="s">
        <v>322</v>
      </c>
      <c r="AH156" s="204"/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  <c r="BH156" s="204"/>
    </row>
    <row r="157" spans="1:60" outlineLevel="1" x14ac:dyDescent="0.2">
      <c r="A157" s="223">
        <v>120</v>
      </c>
      <c r="B157" s="224" t="s">
        <v>380</v>
      </c>
      <c r="C157" s="240" t="s">
        <v>381</v>
      </c>
      <c r="D157" s="225" t="s">
        <v>129</v>
      </c>
      <c r="E157" s="226">
        <v>5.3E-3</v>
      </c>
      <c r="F157" s="227"/>
      <c r="G157" s="228">
        <f>ROUND(E157*F157,2)</f>
        <v>0</v>
      </c>
      <c r="H157" s="227"/>
      <c r="I157" s="228">
        <f>ROUND(E157*H157,2)</f>
        <v>0</v>
      </c>
      <c r="J157" s="227"/>
      <c r="K157" s="228">
        <f>ROUND(E157*J157,2)</f>
        <v>0</v>
      </c>
      <c r="L157" s="228">
        <v>21</v>
      </c>
      <c r="M157" s="228">
        <f>G157*(1+L157/100)</f>
        <v>0</v>
      </c>
      <c r="N157" s="228">
        <v>0</v>
      </c>
      <c r="O157" s="228">
        <f>ROUND(E157*N157,2)</f>
        <v>0</v>
      </c>
      <c r="P157" s="228">
        <v>0</v>
      </c>
      <c r="Q157" s="228">
        <f>ROUND(E157*P157,2)</f>
        <v>0</v>
      </c>
      <c r="R157" s="228" t="s">
        <v>376</v>
      </c>
      <c r="S157" s="228" t="s">
        <v>115</v>
      </c>
      <c r="T157" s="229" t="s">
        <v>115</v>
      </c>
      <c r="U157" s="213">
        <v>3.016</v>
      </c>
      <c r="V157" s="213">
        <f>ROUND(E157*U157,2)</f>
        <v>0.02</v>
      </c>
      <c r="W157" s="213"/>
      <c r="X157" s="204"/>
      <c r="Y157" s="204"/>
      <c r="Z157" s="204"/>
      <c r="AA157" s="204"/>
      <c r="AB157" s="204"/>
      <c r="AC157" s="204"/>
      <c r="AD157" s="204"/>
      <c r="AE157" s="204"/>
      <c r="AF157" s="204"/>
      <c r="AG157" s="204" t="s">
        <v>131</v>
      </c>
      <c r="AH157" s="204"/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</row>
    <row r="158" spans="1:60" outlineLevel="1" x14ac:dyDescent="0.2">
      <c r="A158" s="211"/>
      <c r="B158" s="212"/>
      <c r="C158" s="243" t="s">
        <v>382</v>
      </c>
      <c r="D158" s="237"/>
      <c r="E158" s="237"/>
      <c r="F158" s="237"/>
      <c r="G158" s="237"/>
      <c r="H158" s="213"/>
      <c r="I158" s="213"/>
      <c r="J158" s="213"/>
      <c r="K158" s="213"/>
      <c r="L158" s="213"/>
      <c r="M158" s="213"/>
      <c r="N158" s="213"/>
      <c r="O158" s="213"/>
      <c r="P158" s="213"/>
      <c r="Q158" s="213"/>
      <c r="R158" s="213"/>
      <c r="S158" s="213"/>
      <c r="T158" s="213"/>
      <c r="U158" s="213"/>
      <c r="V158" s="213"/>
      <c r="W158" s="213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 t="s">
        <v>133</v>
      </c>
      <c r="AH158" s="204"/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</row>
    <row r="159" spans="1:60" x14ac:dyDescent="0.2">
      <c r="A159" s="5"/>
      <c r="B159" s="6"/>
      <c r="C159" s="244"/>
      <c r="D159" s="8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AE159">
        <v>15</v>
      </c>
      <c r="AF159">
        <v>21</v>
      </c>
    </row>
    <row r="160" spans="1:60" x14ac:dyDescent="0.2">
      <c r="A160" s="207"/>
      <c r="B160" s="208" t="s">
        <v>29</v>
      </c>
      <c r="C160" s="245"/>
      <c r="D160" s="209"/>
      <c r="E160" s="210"/>
      <c r="F160" s="210"/>
      <c r="G160" s="238">
        <f>G8+G17+G59+G102+G145+G153</f>
        <v>0</v>
      </c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AE160">
        <f>SUMIF(L7:L158,AE159,G7:G158)</f>
        <v>0</v>
      </c>
      <c r="AF160">
        <f>SUMIF(L7:L158,AF159,G7:G158)</f>
        <v>0</v>
      </c>
      <c r="AG160" t="s">
        <v>383</v>
      </c>
    </row>
    <row r="161" spans="3:33" x14ac:dyDescent="0.2">
      <c r="C161" s="246"/>
      <c r="D161" s="188"/>
      <c r="AG161" t="s">
        <v>384</v>
      </c>
    </row>
    <row r="162" spans="3:33" x14ac:dyDescent="0.2">
      <c r="D162" s="188"/>
    </row>
    <row r="163" spans="3:33" x14ac:dyDescent="0.2">
      <c r="D163" s="188"/>
    </row>
    <row r="164" spans="3:33" x14ac:dyDescent="0.2">
      <c r="D164" s="188"/>
    </row>
    <row r="165" spans="3:33" x14ac:dyDescent="0.2">
      <c r="D165" s="188"/>
    </row>
    <row r="166" spans="3:33" x14ac:dyDescent="0.2">
      <c r="D166" s="188"/>
    </row>
    <row r="167" spans="3:33" x14ac:dyDescent="0.2">
      <c r="D167" s="188"/>
    </row>
    <row r="168" spans="3:33" x14ac:dyDescent="0.2">
      <c r="D168" s="188"/>
    </row>
    <row r="169" spans="3:33" x14ac:dyDescent="0.2">
      <c r="D169" s="188"/>
    </row>
    <row r="170" spans="3:33" x14ac:dyDescent="0.2">
      <c r="D170" s="188"/>
    </row>
    <row r="171" spans="3:33" x14ac:dyDescent="0.2">
      <c r="D171" s="188"/>
    </row>
    <row r="172" spans="3:33" x14ac:dyDescent="0.2">
      <c r="D172" s="188"/>
    </row>
    <row r="173" spans="3:33" x14ac:dyDescent="0.2">
      <c r="D173" s="188"/>
    </row>
    <row r="174" spans="3:33" x14ac:dyDescent="0.2">
      <c r="D174" s="188"/>
    </row>
    <row r="175" spans="3:33" x14ac:dyDescent="0.2">
      <c r="D175" s="188"/>
    </row>
    <row r="176" spans="3:33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algorithmName="SHA-512" hashValue="zpmv5WROpDf9q8Ot1xGzaPw3aA9sYGksfFb6LlwlJOVmxrCNwbFG1qbI/5IkrIc0Y+jWqsmTkAPsaJOdpJYyqw==" saltValue="dC4PXwpfsuI1hsG2AIllog==" spinCount="100000" sheet="1"/>
  <mergeCells count="27">
    <mergeCell ref="C144:G144"/>
    <mergeCell ref="C152:G152"/>
    <mergeCell ref="C158:G158"/>
    <mergeCell ref="C93:G93"/>
    <mergeCell ref="C99:G99"/>
    <mergeCell ref="C101:G101"/>
    <mergeCell ref="C115:G115"/>
    <mergeCell ref="C117:G117"/>
    <mergeCell ref="C142:G142"/>
    <mergeCell ref="C43:G43"/>
    <mergeCell ref="C45:G45"/>
    <mergeCell ref="C54:G54"/>
    <mergeCell ref="C56:G56"/>
    <mergeCell ref="C58:G58"/>
    <mergeCell ref="C79:G79"/>
    <mergeCell ref="C21:G21"/>
    <mergeCell ref="C33:G33"/>
    <mergeCell ref="C35:G35"/>
    <mergeCell ref="C37:G37"/>
    <mergeCell ref="C39:G39"/>
    <mergeCell ref="C41:G41"/>
    <mergeCell ref="A1:G1"/>
    <mergeCell ref="C2:G2"/>
    <mergeCell ref="C3:G3"/>
    <mergeCell ref="C4:G4"/>
    <mergeCell ref="C16:G16"/>
    <mergeCell ref="C19:G1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0E8FA-9E12-41EE-B275-C40E6E83858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9" t="s">
        <v>84</v>
      </c>
      <c r="B1" s="189"/>
      <c r="C1" s="189"/>
      <c r="D1" s="189"/>
      <c r="E1" s="189"/>
      <c r="F1" s="189"/>
      <c r="G1" s="189"/>
      <c r="AG1" t="s">
        <v>85</v>
      </c>
    </row>
    <row r="2" spans="1:60" ht="24.95" customHeight="1" x14ac:dyDescent="0.2">
      <c r="A2" s="190" t="s">
        <v>7</v>
      </c>
      <c r="B2" s="77" t="s">
        <v>43</v>
      </c>
      <c r="C2" s="193" t="s">
        <v>44</v>
      </c>
      <c r="D2" s="191"/>
      <c r="E2" s="191"/>
      <c r="F2" s="191"/>
      <c r="G2" s="192"/>
      <c r="AG2" t="s">
        <v>86</v>
      </c>
    </row>
    <row r="3" spans="1:60" ht="24.95" customHeight="1" x14ac:dyDescent="0.2">
      <c r="A3" s="190" t="s">
        <v>8</v>
      </c>
      <c r="B3" s="77" t="s">
        <v>50</v>
      </c>
      <c r="C3" s="193" t="s">
        <v>51</v>
      </c>
      <c r="D3" s="191"/>
      <c r="E3" s="191"/>
      <c r="F3" s="191"/>
      <c r="G3" s="192"/>
      <c r="AC3" s="125" t="s">
        <v>86</v>
      </c>
      <c r="AG3" t="s">
        <v>87</v>
      </c>
    </row>
    <row r="4" spans="1:60" ht="24.95" customHeight="1" x14ac:dyDescent="0.2">
      <c r="A4" s="194" t="s">
        <v>9</v>
      </c>
      <c r="B4" s="195" t="s">
        <v>52</v>
      </c>
      <c r="C4" s="196" t="s">
        <v>53</v>
      </c>
      <c r="D4" s="197"/>
      <c r="E4" s="197"/>
      <c r="F4" s="197"/>
      <c r="G4" s="198"/>
      <c r="AG4" t="s">
        <v>88</v>
      </c>
    </row>
    <row r="5" spans="1:60" x14ac:dyDescent="0.2">
      <c r="D5" s="188"/>
    </row>
    <row r="6" spans="1:60" ht="38.25" x14ac:dyDescent="0.2">
      <c r="A6" s="200" t="s">
        <v>89</v>
      </c>
      <c r="B6" s="202" t="s">
        <v>90</v>
      </c>
      <c r="C6" s="202" t="s">
        <v>91</v>
      </c>
      <c r="D6" s="201" t="s">
        <v>92</v>
      </c>
      <c r="E6" s="200" t="s">
        <v>93</v>
      </c>
      <c r="F6" s="199" t="s">
        <v>94</v>
      </c>
      <c r="G6" s="200" t="s">
        <v>29</v>
      </c>
      <c r="H6" s="203" t="s">
        <v>30</v>
      </c>
      <c r="I6" s="203" t="s">
        <v>95</v>
      </c>
      <c r="J6" s="203" t="s">
        <v>31</v>
      </c>
      <c r="K6" s="203" t="s">
        <v>96</v>
      </c>
      <c r="L6" s="203" t="s">
        <v>97</v>
      </c>
      <c r="M6" s="203" t="s">
        <v>98</v>
      </c>
      <c r="N6" s="203" t="s">
        <v>99</v>
      </c>
      <c r="O6" s="203" t="s">
        <v>100</v>
      </c>
      <c r="P6" s="203" t="s">
        <v>101</v>
      </c>
      <c r="Q6" s="203" t="s">
        <v>102</v>
      </c>
      <c r="R6" s="203" t="s">
        <v>103</v>
      </c>
      <c r="S6" s="203" t="s">
        <v>104</v>
      </c>
      <c r="T6" s="203" t="s">
        <v>105</v>
      </c>
      <c r="U6" s="203" t="s">
        <v>106</v>
      </c>
      <c r="V6" s="203" t="s">
        <v>107</v>
      </c>
      <c r="W6" s="203" t="s">
        <v>108</v>
      </c>
    </row>
    <row r="7" spans="1:60" hidden="1" x14ac:dyDescent="0.2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 x14ac:dyDescent="0.2">
      <c r="A8" s="217" t="s">
        <v>109</v>
      </c>
      <c r="B8" s="218" t="s">
        <v>58</v>
      </c>
      <c r="C8" s="239" t="s">
        <v>59</v>
      </c>
      <c r="D8" s="219"/>
      <c r="E8" s="220"/>
      <c r="F8" s="221"/>
      <c r="G8" s="221">
        <f>SUMIF(AG9:AG9,"&lt;&gt;NOR",G9:G9)</f>
        <v>0</v>
      </c>
      <c r="H8" s="221"/>
      <c r="I8" s="221">
        <f>SUM(I9:I9)</f>
        <v>0</v>
      </c>
      <c r="J8" s="221"/>
      <c r="K8" s="221">
        <f>SUM(K9:K9)</f>
        <v>0</v>
      </c>
      <c r="L8" s="221"/>
      <c r="M8" s="221">
        <f>SUM(M9:M9)</f>
        <v>0</v>
      </c>
      <c r="N8" s="221"/>
      <c r="O8" s="221">
        <f>SUM(O9:O9)</f>
        <v>0</v>
      </c>
      <c r="P8" s="221"/>
      <c r="Q8" s="221">
        <f>SUM(Q9:Q9)</f>
        <v>0</v>
      </c>
      <c r="R8" s="221"/>
      <c r="S8" s="221"/>
      <c r="T8" s="222"/>
      <c r="U8" s="216"/>
      <c r="V8" s="216">
        <f>SUM(V9:V9)</f>
        <v>24</v>
      </c>
      <c r="W8" s="216"/>
      <c r="AG8" t="s">
        <v>110</v>
      </c>
    </row>
    <row r="9" spans="1:60" outlineLevel="1" x14ac:dyDescent="0.2">
      <c r="A9" s="230">
        <v>1</v>
      </c>
      <c r="B9" s="231" t="s">
        <v>385</v>
      </c>
      <c r="C9" s="242" t="s">
        <v>386</v>
      </c>
      <c r="D9" s="232" t="s">
        <v>387</v>
      </c>
      <c r="E9" s="233">
        <v>24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266</v>
      </c>
      <c r="T9" s="236" t="s">
        <v>267</v>
      </c>
      <c r="U9" s="213">
        <v>1</v>
      </c>
      <c r="V9" s="213">
        <f>ROUND(E9*U9,2)</f>
        <v>24</v>
      </c>
      <c r="W9" s="21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116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x14ac:dyDescent="0.2">
      <c r="A10" s="217" t="s">
        <v>109</v>
      </c>
      <c r="B10" s="218" t="s">
        <v>60</v>
      </c>
      <c r="C10" s="239" t="s">
        <v>61</v>
      </c>
      <c r="D10" s="219"/>
      <c r="E10" s="220"/>
      <c r="F10" s="221"/>
      <c r="G10" s="221">
        <f>SUMIF(AG11:AG13,"&lt;&gt;NOR",G11:G13)</f>
        <v>0</v>
      </c>
      <c r="H10" s="221"/>
      <c r="I10" s="221">
        <f>SUM(I11:I13)</f>
        <v>0</v>
      </c>
      <c r="J10" s="221"/>
      <c r="K10" s="221">
        <f>SUM(K11:K13)</f>
        <v>0</v>
      </c>
      <c r="L10" s="221"/>
      <c r="M10" s="221">
        <f>SUM(M11:M13)</f>
        <v>0</v>
      </c>
      <c r="N10" s="221"/>
      <c r="O10" s="221">
        <f>SUM(O11:O13)</f>
        <v>0</v>
      </c>
      <c r="P10" s="221"/>
      <c r="Q10" s="221">
        <f>SUM(Q11:Q13)</f>
        <v>0</v>
      </c>
      <c r="R10" s="221"/>
      <c r="S10" s="221"/>
      <c r="T10" s="222"/>
      <c r="U10" s="216"/>
      <c r="V10" s="216">
        <f>SUM(V11:V13)</f>
        <v>2.3199999999999998</v>
      </c>
      <c r="W10" s="216"/>
      <c r="AG10" t="s">
        <v>110</v>
      </c>
    </row>
    <row r="11" spans="1:60" ht="22.5" outlineLevel="1" x14ac:dyDescent="0.2">
      <c r="A11" s="230">
        <v>2</v>
      </c>
      <c r="B11" s="231" t="s">
        <v>226</v>
      </c>
      <c r="C11" s="242" t="s">
        <v>227</v>
      </c>
      <c r="D11" s="232" t="s">
        <v>136</v>
      </c>
      <c r="E11" s="233">
        <v>18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5">
        <v>5.0000000000000002E-5</v>
      </c>
      <c r="O11" s="235">
        <f>ROUND(E11*N11,2)</f>
        <v>0</v>
      </c>
      <c r="P11" s="235">
        <v>0</v>
      </c>
      <c r="Q11" s="235">
        <f>ROUND(E11*P11,2)</f>
        <v>0</v>
      </c>
      <c r="R11" s="235" t="s">
        <v>137</v>
      </c>
      <c r="S11" s="235" t="s">
        <v>115</v>
      </c>
      <c r="T11" s="236" t="s">
        <v>115</v>
      </c>
      <c r="U11" s="213">
        <v>0.129</v>
      </c>
      <c r="V11" s="213">
        <f>ROUND(E11*U11,2)</f>
        <v>2.3199999999999998</v>
      </c>
      <c r="W11" s="21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116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">
      <c r="A12" s="223">
        <v>3</v>
      </c>
      <c r="B12" s="224" t="s">
        <v>388</v>
      </c>
      <c r="C12" s="240" t="s">
        <v>389</v>
      </c>
      <c r="D12" s="225" t="s">
        <v>129</v>
      </c>
      <c r="E12" s="226">
        <v>8.9999999999999998E-4</v>
      </c>
      <c r="F12" s="227"/>
      <c r="G12" s="228">
        <f>ROUND(E12*F12,2)</f>
        <v>0</v>
      </c>
      <c r="H12" s="227"/>
      <c r="I12" s="228">
        <f>ROUND(E12*H12,2)</f>
        <v>0</v>
      </c>
      <c r="J12" s="227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 t="s">
        <v>114</v>
      </c>
      <c r="S12" s="228" t="s">
        <v>115</v>
      </c>
      <c r="T12" s="229" t="s">
        <v>115</v>
      </c>
      <c r="U12" s="213">
        <v>1.966</v>
      </c>
      <c r="V12" s="213">
        <f>ROUND(E12*U12,2)</f>
        <v>0</v>
      </c>
      <c r="W12" s="21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131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 x14ac:dyDescent="0.2">
      <c r="A13" s="211"/>
      <c r="B13" s="212"/>
      <c r="C13" s="243" t="s">
        <v>382</v>
      </c>
      <c r="D13" s="237"/>
      <c r="E13" s="237"/>
      <c r="F13" s="237"/>
      <c r="G13" s="237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133</v>
      </c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x14ac:dyDescent="0.2">
      <c r="A14" s="217" t="s">
        <v>109</v>
      </c>
      <c r="B14" s="218" t="s">
        <v>72</v>
      </c>
      <c r="C14" s="239" t="s">
        <v>73</v>
      </c>
      <c r="D14" s="219"/>
      <c r="E14" s="220"/>
      <c r="F14" s="221"/>
      <c r="G14" s="221">
        <f>SUMIF(AG15:AG22,"&lt;&gt;NOR",G15:G22)</f>
        <v>0</v>
      </c>
      <c r="H14" s="221"/>
      <c r="I14" s="221">
        <f>SUM(I15:I22)</f>
        <v>0</v>
      </c>
      <c r="J14" s="221"/>
      <c r="K14" s="221">
        <f>SUM(K15:K22)</f>
        <v>0</v>
      </c>
      <c r="L14" s="221"/>
      <c r="M14" s="221">
        <f>SUM(M15:M22)</f>
        <v>0</v>
      </c>
      <c r="N14" s="221"/>
      <c r="O14" s="221">
        <f>SUM(O15:O22)</f>
        <v>0.26</v>
      </c>
      <c r="P14" s="221"/>
      <c r="Q14" s="221">
        <f>SUM(Q15:Q22)</f>
        <v>0</v>
      </c>
      <c r="R14" s="221"/>
      <c r="S14" s="221"/>
      <c r="T14" s="222"/>
      <c r="U14" s="216"/>
      <c r="V14" s="216">
        <f>SUM(V15:V22)</f>
        <v>24.770000000000003</v>
      </c>
      <c r="W14" s="216"/>
      <c r="AG14" t="s">
        <v>110</v>
      </c>
    </row>
    <row r="15" spans="1:60" outlineLevel="1" x14ac:dyDescent="0.2">
      <c r="A15" s="230">
        <v>4</v>
      </c>
      <c r="B15" s="231" t="s">
        <v>202</v>
      </c>
      <c r="C15" s="242" t="s">
        <v>203</v>
      </c>
      <c r="D15" s="232" t="s">
        <v>113</v>
      </c>
      <c r="E15" s="233">
        <v>10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5" t="s">
        <v>137</v>
      </c>
      <c r="S15" s="235" t="s">
        <v>115</v>
      </c>
      <c r="T15" s="236" t="s">
        <v>115</v>
      </c>
      <c r="U15" s="213">
        <v>5.8000000000000003E-2</v>
      </c>
      <c r="V15" s="213">
        <f>ROUND(E15*U15,2)</f>
        <v>0.57999999999999996</v>
      </c>
      <c r="W15" s="21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116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ht="22.5" outlineLevel="1" x14ac:dyDescent="0.2">
      <c r="A16" s="230">
        <v>5</v>
      </c>
      <c r="B16" s="231" t="s">
        <v>390</v>
      </c>
      <c r="C16" s="242" t="s">
        <v>391</v>
      </c>
      <c r="D16" s="232" t="s">
        <v>281</v>
      </c>
      <c r="E16" s="233">
        <v>10</v>
      </c>
      <c r="F16" s="234"/>
      <c r="G16" s="235">
        <f>ROUND(E16*F16,2)</f>
        <v>0</v>
      </c>
      <c r="H16" s="234"/>
      <c r="I16" s="235">
        <f>ROUND(E16*H16,2)</f>
        <v>0</v>
      </c>
      <c r="J16" s="234"/>
      <c r="K16" s="235">
        <f>ROUND(E16*J16,2)</f>
        <v>0</v>
      </c>
      <c r="L16" s="235">
        <v>21</v>
      </c>
      <c r="M16" s="235">
        <f>G16*(1+L16/100)</f>
        <v>0</v>
      </c>
      <c r="N16" s="235">
        <v>4.2000000000000002E-4</v>
      </c>
      <c r="O16" s="235">
        <f>ROUND(E16*N16,2)</f>
        <v>0</v>
      </c>
      <c r="P16" s="235">
        <v>0</v>
      </c>
      <c r="Q16" s="235">
        <f>ROUND(E16*P16,2)</f>
        <v>0</v>
      </c>
      <c r="R16" s="235" t="s">
        <v>137</v>
      </c>
      <c r="S16" s="235" t="s">
        <v>115</v>
      </c>
      <c r="T16" s="236" t="s">
        <v>115</v>
      </c>
      <c r="U16" s="213">
        <v>0.20699999999999999</v>
      </c>
      <c r="V16" s="213">
        <f>ROUND(E16*U16,2)</f>
        <v>2.0699999999999998</v>
      </c>
      <c r="W16" s="21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116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30">
        <v>6</v>
      </c>
      <c r="B17" s="231" t="s">
        <v>392</v>
      </c>
      <c r="C17" s="242" t="s">
        <v>393</v>
      </c>
      <c r="D17" s="232" t="s">
        <v>136</v>
      </c>
      <c r="E17" s="233">
        <v>36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6.8799999999999998E-3</v>
      </c>
      <c r="O17" s="235">
        <f>ROUND(E17*N17,2)</f>
        <v>0.25</v>
      </c>
      <c r="P17" s="235">
        <v>0</v>
      </c>
      <c r="Q17" s="235">
        <f>ROUND(E17*P17,2)</f>
        <v>0</v>
      </c>
      <c r="R17" s="235" t="s">
        <v>394</v>
      </c>
      <c r="S17" s="235" t="s">
        <v>115</v>
      </c>
      <c r="T17" s="236" t="s">
        <v>115</v>
      </c>
      <c r="U17" s="213">
        <v>0.39200000000000002</v>
      </c>
      <c r="V17" s="213">
        <f>ROUND(E17*U17,2)</f>
        <v>14.11</v>
      </c>
      <c r="W17" s="21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116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ht="22.5" outlineLevel="1" x14ac:dyDescent="0.2">
      <c r="A18" s="230">
        <v>7</v>
      </c>
      <c r="B18" s="231" t="s">
        <v>395</v>
      </c>
      <c r="C18" s="242" t="s">
        <v>396</v>
      </c>
      <c r="D18" s="232" t="s">
        <v>113</v>
      </c>
      <c r="E18" s="233">
        <v>10</v>
      </c>
      <c r="F18" s="234"/>
      <c r="G18" s="235">
        <f>ROUND(E18*F18,2)</f>
        <v>0</v>
      </c>
      <c r="H18" s="234"/>
      <c r="I18" s="235">
        <f>ROUND(E18*H18,2)</f>
        <v>0</v>
      </c>
      <c r="J18" s="234"/>
      <c r="K18" s="235">
        <f>ROUND(E18*J18,2)</f>
        <v>0</v>
      </c>
      <c r="L18" s="235">
        <v>21</v>
      </c>
      <c r="M18" s="235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5" t="s">
        <v>394</v>
      </c>
      <c r="S18" s="235" t="s">
        <v>115</v>
      </c>
      <c r="T18" s="236" t="s">
        <v>115</v>
      </c>
      <c r="U18" s="213">
        <v>0.23699999999999999</v>
      </c>
      <c r="V18" s="213">
        <f>ROUND(E18*U18,2)</f>
        <v>2.37</v>
      </c>
      <c r="W18" s="21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116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30">
        <v>8</v>
      </c>
      <c r="B19" s="231" t="s">
        <v>397</v>
      </c>
      <c r="C19" s="242" t="s">
        <v>398</v>
      </c>
      <c r="D19" s="232" t="s">
        <v>113</v>
      </c>
      <c r="E19" s="233">
        <v>10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35">
        <v>2.4000000000000001E-4</v>
      </c>
      <c r="O19" s="235">
        <f>ROUND(E19*N19,2)</f>
        <v>0</v>
      </c>
      <c r="P19" s="235">
        <v>0</v>
      </c>
      <c r="Q19" s="235">
        <f>ROUND(E19*P19,2)</f>
        <v>0</v>
      </c>
      <c r="R19" s="235" t="s">
        <v>394</v>
      </c>
      <c r="S19" s="235" t="s">
        <v>115</v>
      </c>
      <c r="T19" s="236" t="s">
        <v>115</v>
      </c>
      <c r="U19" s="213">
        <v>0.12089999999999999</v>
      </c>
      <c r="V19" s="213">
        <f>ROUND(E19*U19,2)</f>
        <v>1.21</v>
      </c>
      <c r="W19" s="21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116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ht="22.5" outlineLevel="1" x14ac:dyDescent="0.2">
      <c r="A20" s="230">
        <v>9</v>
      </c>
      <c r="B20" s="231" t="s">
        <v>399</v>
      </c>
      <c r="C20" s="242" t="s">
        <v>400</v>
      </c>
      <c r="D20" s="232" t="s">
        <v>113</v>
      </c>
      <c r="E20" s="233">
        <v>6</v>
      </c>
      <c r="F20" s="234"/>
      <c r="G20" s="235">
        <f>ROUND(E20*F20,2)</f>
        <v>0</v>
      </c>
      <c r="H20" s="234"/>
      <c r="I20" s="235">
        <f>ROUND(E20*H20,2)</f>
        <v>0</v>
      </c>
      <c r="J20" s="234"/>
      <c r="K20" s="235">
        <f>ROUND(E20*J20,2)</f>
        <v>0</v>
      </c>
      <c r="L20" s="235">
        <v>21</v>
      </c>
      <c r="M20" s="235">
        <f>G20*(1+L20/100)</f>
        <v>0</v>
      </c>
      <c r="N20" s="235">
        <v>2.9999999999999997E-4</v>
      </c>
      <c r="O20" s="235">
        <f>ROUND(E20*N20,2)</f>
        <v>0</v>
      </c>
      <c r="P20" s="235">
        <v>0</v>
      </c>
      <c r="Q20" s="235">
        <f>ROUND(E20*P20,2)</f>
        <v>0</v>
      </c>
      <c r="R20" s="235" t="s">
        <v>394</v>
      </c>
      <c r="S20" s="235" t="s">
        <v>115</v>
      </c>
      <c r="T20" s="236" t="s">
        <v>115</v>
      </c>
      <c r="U20" s="213">
        <v>0.13400000000000001</v>
      </c>
      <c r="V20" s="213">
        <f>ROUND(E20*U20,2)</f>
        <v>0.8</v>
      </c>
      <c r="W20" s="21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116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ht="22.5" outlineLevel="1" x14ac:dyDescent="0.2">
      <c r="A21" s="230">
        <v>10</v>
      </c>
      <c r="B21" s="231" t="s">
        <v>401</v>
      </c>
      <c r="C21" s="242" t="s">
        <v>402</v>
      </c>
      <c r="D21" s="232" t="s">
        <v>113</v>
      </c>
      <c r="E21" s="233">
        <v>10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5">
        <v>5.4000000000000001E-4</v>
      </c>
      <c r="O21" s="235">
        <f>ROUND(E21*N21,2)</f>
        <v>0.01</v>
      </c>
      <c r="P21" s="235">
        <v>0</v>
      </c>
      <c r="Q21" s="235">
        <f>ROUND(E21*P21,2)</f>
        <v>0</v>
      </c>
      <c r="R21" s="235" t="s">
        <v>394</v>
      </c>
      <c r="S21" s="235" t="s">
        <v>115</v>
      </c>
      <c r="T21" s="236" t="s">
        <v>115</v>
      </c>
      <c r="U21" s="213">
        <v>0.27800000000000002</v>
      </c>
      <c r="V21" s="213">
        <f>ROUND(E21*U21,2)</f>
        <v>2.78</v>
      </c>
      <c r="W21" s="21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116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 x14ac:dyDescent="0.2">
      <c r="A22" s="230">
        <v>11</v>
      </c>
      <c r="B22" s="231" t="s">
        <v>403</v>
      </c>
      <c r="C22" s="242" t="s">
        <v>404</v>
      </c>
      <c r="D22" s="232" t="s">
        <v>129</v>
      </c>
      <c r="E22" s="233">
        <v>0.26147999999999999</v>
      </c>
      <c r="F22" s="234"/>
      <c r="G22" s="235">
        <f>ROUND(E22*F22,2)</f>
        <v>0</v>
      </c>
      <c r="H22" s="234"/>
      <c r="I22" s="235">
        <f>ROUND(E22*H22,2)</f>
        <v>0</v>
      </c>
      <c r="J22" s="234"/>
      <c r="K22" s="235">
        <f>ROUND(E22*J22,2)</f>
        <v>0</v>
      </c>
      <c r="L22" s="235">
        <v>21</v>
      </c>
      <c r="M22" s="235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5" t="s">
        <v>394</v>
      </c>
      <c r="S22" s="235" t="s">
        <v>115</v>
      </c>
      <c r="T22" s="236" t="s">
        <v>115</v>
      </c>
      <c r="U22" s="213">
        <v>3.246</v>
      </c>
      <c r="V22" s="213">
        <f>ROUND(E22*U22,2)</f>
        <v>0.85</v>
      </c>
      <c r="W22" s="21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131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x14ac:dyDescent="0.2">
      <c r="A23" s="217" t="s">
        <v>109</v>
      </c>
      <c r="B23" s="218" t="s">
        <v>74</v>
      </c>
      <c r="C23" s="239" t="s">
        <v>75</v>
      </c>
      <c r="D23" s="219"/>
      <c r="E23" s="220"/>
      <c r="F23" s="221"/>
      <c r="G23" s="221">
        <f>SUMIF(AG24:AG27,"&lt;&gt;NOR",G24:G27)</f>
        <v>0</v>
      </c>
      <c r="H23" s="221"/>
      <c r="I23" s="221">
        <f>SUM(I24:I27)</f>
        <v>0</v>
      </c>
      <c r="J23" s="221"/>
      <c r="K23" s="221">
        <f>SUM(K24:K27)</f>
        <v>0</v>
      </c>
      <c r="L23" s="221"/>
      <c r="M23" s="221">
        <f>SUM(M24:M27)</f>
        <v>0</v>
      </c>
      <c r="N23" s="221"/>
      <c r="O23" s="221">
        <f>SUM(O24:O27)</f>
        <v>0</v>
      </c>
      <c r="P23" s="221"/>
      <c r="Q23" s="221">
        <f>SUM(Q24:Q27)</f>
        <v>0</v>
      </c>
      <c r="R23" s="221"/>
      <c r="S23" s="221"/>
      <c r="T23" s="222"/>
      <c r="U23" s="216"/>
      <c r="V23" s="216">
        <f>SUM(V24:V27)</f>
        <v>2.96</v>
      </c>
      <c r="W23" s="216"/>
      <c r="AG23" t="s">
        <v>110</v>
      </c>
    </row>
    <row r="24" spans="1:60" outlineLevel="1" x14ac:dyDescent="0.2">
      <c r="A24" s="230">
        <v>12</v>
      </c>
      <c r="B24" s="231" t="s">
        <v>405</v>
      </c>
      <c r="C24" s="242" t="s">
        <v>406</v>
      </c>
      <c r="D24" s="232" t="s">
        <v>113</v>
      </c>
      <c r="E24" s="233">
        <v>10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9.0000000000000006E-5</v>
      </c>
      <c r="O24" s="235">
        <f>ROUND(E24*N24,2)</f>
        <v>0</v>
      </c>
      <c r="P24" s="235">
        <v>4.4999999999999999E-4</v>
      </c>
      <c r="Q24" s="235">
        <f>ROUND(E24*P24,2)</f>
        <v>0</v>
      </c>
      <c r="R24" s="235" t="s">
        <v>394</v>
      </c>
      <c r="S24" s="235" t="s">
        <v>115</v>
      </c>
      <c r="T24" s="236" t="s">
        <v>115</v>
      </c>
      <c r="U24" s="213">
        <v>0.16600000000000001</v>
      </c>
      <c r="V24" s="213">
        <f>ROUND(E24*U24,2)</f>
        <v>1.66</v>
      </c>
      <c r="W24" s="21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116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ht="22.5" outlineLevel="1" x14ac:dyDescent="0.2">
      <c r="A25" s="230">
        <v>13</v>
      </c>
      <c r="B25" s="231" t="s">
        <v>407</v>
      </c>
      <c r="C25" s="242" t="s">
        <v>408</v>
      </c>
      <c r="D25" s="232" t="s">
        <v>113</v>
      </c>
      <c r="E25" s="233">
        <v>5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2.0000000000000001E-4</v>
      </c>
      <c r="O25" s="235">
        <f>ROUND(E25*N25,2)</f>
        <v>0</v>
      </c>
      <c r="P25" s="235">
        <v>0</v>
      </c>
      <c r="Q25" s="235">
        <f>ROUND(E25*P25,2)</f>
        <v>0</v>
      </c>
      <c r="R25" s="235" t="s">
        <v>394</v>
      </c>
      <c r="S25" s="235" t="s">
        <v>115</v>
      </c>
      <c r="T25" s="236" t="s">
        <v>115</v>
      </c>
      <c r="U25" s="213">
        <v>0.17499999999999999</v>
      </c>
      <c r="V25" s="213">
        <f>ROUND(E25*U25,2)</f>
        <v>0.88</v>
      </c>
      <c r="W25" s="21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116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ht="22.5" outlineLevel="1" x14ac:dyDescent="0.2">
      <c r="A26" s="230">
        <v>14</v>
      </c>
      <c r="B26" s="231" t="s">
        <v>409</v>
      </c>
      <c r="C26" s="242" t="s">
        <v>410</v>
      </c>
      <c r="D26" s="232" t="s">
        <v>113</v>
      </c>
      <c r="E26" s="233">
        <v>5</v>
      </c>
      <c r="F26" s="234"/>
      <c r="G26" s="235">
        <f>ROUND(E26*F26,2)</f>
        <v>0</v>
      </c>
      <c r="H26" s="234"/>
      <c r="I26" s="235">
        <f>ROUND(E26*H26,2)</f>
        <v>0</v>
      </c>
      <c r="J26" s="234"/>
      <c r="K26" s="235">
        <f>ROUND(E26*J26,2)</f>
        <v>0</v>
      </c>
      <c r="L26" s="235">
        <v>21</v>
      </c>
      <c r="M26" s="235">
        <f>G26*(1+L26/100)</f>
        <v>0</v>
      </c>
      <c r="N26" s="235">
        <v>2.5999999999999998E-4</v>
      </c>
      <c r="O26" s="235">
        <f>ROUND(E26*N26,2)</f>
        <v>0</v>
      </c>
      <c r="P26" s="235">
        <v>0</v>
      </c>
      <c r="Q26" s="235">
        <f>ROUND(E26*P26,2)</f>
        <v>0</v>
      </c>
      <c r="R26" s="235" t="s">
        <v>394</v>
      </c>
      <c r="S26" s="235" t="s">
        <v>115</v>
      </c>
      <c r="T26" s="236" t="s">
        <v>115</v>
      </c>
      <c r="U26" s="213">
        <v>8.2000000000000003E-2</v>
      </c>
      <c r="V26" s="213">
        <f>ROUND(E26*U26,2)</f>
        <v>0.41</v>
      </c>
      <c r="W26" s="21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116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30">
        <v>15</v>
      </c>
      <c r="B27" s="231" t="s">
        <v>411</v>
      </c>
      <c r="C27" s="242" t="s">
        <v>412</v>
      </c>
      <c r="D27" s="232" t="s">
        <v>129</v>
      </c>
      <c r="E27" s="233">
        <v>3.2000000000000002E-3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5" t="s">
        <v>394</v>
      </c>
      <c r="S27" s="235" t="s">
        <v>115</v>
      </c>
      <c r="T27" s="236" t="s">
        <v>115</v>
      </c>
      <c r="U27" s="213">
        <v>2.351</v>
      </c>
      <c r="V27" s="213">
        <f>ROUND(E27*U27,2)</f>
        <v>0.01</v>
      </c>
      <c r="W27" s="21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131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x14ac:dyDescent="0.2">
      <c r="A28" s="217" t="s">
        <v>109</v>
      </c>
      <c r="B28" s="218" t="s">
        <v>76</v>
      </c>
      <c r="C28" s="239" t="s">
        <v>77</v>
      </c>
      <c r="D28" s="219"/>
      <c r="E28" s="220"/>
      <c r="F28" s="221"/>
      <c r="G28" s="221">
        <f>SUMIF(AG29:AG39,"&lt;&gt;NOR",G29:G39)</f>
        <v>0</v>
      </c>
      <c r="H28" s="221"/>
      <c r="I28" s="221">
        <f>SUM(I29:I39)</f>
        <v>0</v>
      </c>
      <c r="J28" s="221"/>
      <c r="K28" s="221">
        <f>SUM(K29:K39)</f>
        <v>0</v>
      </c>
      <c r="L28" s="221"/>
      <c r="M28" s="221">
        <f>SUM(M29:M39)</f>
        <v>0</v>
      </c>
      <c r="N28" s="221"/>
      <c r="O28" s="221">
        <f>SUM(O29:O39)</f>
        <v>0</v>
      </c>
      <c r="P28" s="221"/>
      <c r="Q28" s="221">
        <f>SUM(Q29:Q39)</f>
        <v>0.13</v>
      </c>
      <c r="R28" s="221"/>
      <c r="S28" s="221"/>
      <c r="T28" s="222"/>
      <c r="U28" s="216"/>
      <c r="V28" s="216">
        <f>SUM(V29:V39)</f>
        <v>31.75</v>
      </c>
      <c r="W28" s="216"/>
      <c r="AG28" t="s">
        <v>110</v>
      </c>
    </row>
    <row r="29" spans="1:60" ht="22.5" outlineLevel="1" x14ac:dyDescent="0.2">
      <c r="A29" s="230">
        <v>16</v>
      </c>
      <c r="B29" s="231" t="s">
        <v>413</v>
      </c>
      <c r="C29" s="242" t="s">
        <v>414</v>
      </c>
      <c r="D29" s="232" t="s">
        <v>113</v>
      </c>
      <c r="E29" s="233">
        <v>5</v>
      </c>
      <c r="F29" s="234"/>
      <c r="G29" s="235">
        <f>ROUND(E29*F29,2)</f>
        <v>0</v>
      </c>
      <c r="H29" s="234"/>
      <c r="I29" s="235">
        <f>ROUND(E29*H29,2)</f>
        <v>0</v>
      </c>
      <c r="J29" s="234"/>
      <c r="K29" s="235">
        <f>ROUND(E29*J29,2)</f>
        <v>0</v>
      </c>
      <c r="L29" s="235">
        <v>21</v>
      </c>
      <c r="M29" s="235">
        <f>G29*(1+L29/100)</f>
        <v>0</v>
      </c>
      <c r="N29" s="235">
        <v>0</v>
      </c>
      <c r="O29" s="235">
        <f>ROUND(E29*N29,2)</f>
        <v>0</v>
      </c>
      <c r="P29" s="235">
        <v>0</v>
      </c>
      <c r="Q29" s="235">
        <f>ROUND(E29*P29,2)</f>
        <v>0</v>
      </c>
      <c r="R29" s="235" t="s">
        <v>394</v>
      </c>
      <c r="S29" s="235" t="s">
        <v>115</v>
      </c>
      <c r="T29" s="236" t="s">
        <v>115</v>
      </c>
      <c r="U29" s="213">
        <v>0.61699999999999999</v>
      </c>
      <c r="V29" s="213">
        <f>ROUND(E29*U29,2)</f>
        <v>3.09</v>
      </c>
      <c r="W29" s="21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116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ht="22.5" outlineLevel="1" x14ac:dyDescent="0.2">
      <c r="A30" s="230">
        <v>17</v>
      </c>
      <c r="B30" s="231" t="s">
        <v>415</v>
      </c>
      <c r="C30" s="242" t="s">
        <v>416</v>
      </c>
      <c r="D30" s="232" t="s">
        <v>113</v>
      </c>
      <c r="E30" s="233">
        <v>5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5" t="s">
        <v>394</v>
      </c>
      <c r="S30" s="235" t="s">
        <v>115</v>
      </c>
      <c r="T30" s="236" t="s">
        <v>115</v>
      </c>
      <c r="U30" s="213">
        <v>1.008</v>
      </c>
      <c r="V30" s="213">
        <f>ROUND(E30*U30,2)</f>
        <v>5.04</v>
      </c>
      <c r="W30" s="21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116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30">
        <v>18</v>
      </c>
      <c r="B31" s="231" t="s">
        <v>417</v>
      </c>
      <c r="C31" s="242" t="s">
        <v>418</v>
      </c>
      <c r="D31" s="232" t="s">
        <v>113</v>
      </c>
      <c r="E31" s="233">
        <v>5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8.0000000000000007E-5</v>
      </c>
      <c r="O31" s="235">
        <f>ROUND(E31*N31,2)</f>
        <v>0</v>
      </c>
      <c r="P31" s="235">
        <v>2.4930000000000001E-2</v>
      </c>
      <c r="Q31" s="235">
        <f>ROUND(E31*P31,2)</f>
        <v>0.12</v>
      </c>
      <c r="R31" s="235" t="s">
        <v>394</v>
      </c>
      <c r="S31" s="235" t="s">
        <v>115</v>
      </c>
      <c r="T31" s="236" t="s">
        <v>115</v>
      </c>
      <c r="U31" s="213">
        <v>0.26800000000000002</v>
      </c>
      <c r="V31" s="213">
        <f>ROUND(E31*U31,2)</f>
        <v>1.34</v>
      </c>
      <c r="W31" s="21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116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ht="22.5" outlineLevel="1" x14ac:dyDescent="0.2">
      <c r="A32" s="230">
        <v>19</v>
      </c>
      <c r="B32" s="231" t="s">
        <v>419</v>
      </c>
      <c r="C32" s="242" t="s">
        <v>420</v>
      </c>
      <c r="D32" s="232" t="s">
        <v>113</v>
      </c>
      <c r="E32" s="233">
        <v>20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21</v>
      </c>
      <c r="M32" s="235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5" t="s">
        <v>394</v>
      </c>
      <c r="S32" s="235" t="s">
        <v>115</v>
      </c>
      <c r="T32" s="236" t="s">
        <v>115</v>
      </c>
      <c r="U32" s="213">
        <v>6.2E-2</v>
      </c>
      <c r="V32" s="213">
        <f>ROUND(E32*U32,2)</f>
        <v>1.24</v>
      </c>
      <c r="W32" s="21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116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ht="33.75" outlineLevel="1" x14ac:dyDescent="0.2">
      <c r="A33" s="230">
        <v>20</v>
      </c>
      <c r="B33" s="231" t="s">
        <v>421</v>
      </c>
      <c r="C33" s="242" t="s">
        <v>422</v>
      </c>
      <c r="D33" s="232" t="s">
        <v>423</v>
      </c>
      <c r="E33" s="233">
        <v>250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5" t="s">
        <v>394</v>
      </c>
      <c r="S33" s="235" t="s">
        <v>115</v>
      </c>
      <c r="T33" s="236" t="s">
        <v>115</v>
      </c>
      <c r="U33" s="213">
        <v>3.1E-2</v>
      </c>
      <c r="V33" s="213">
        <f>ROUND(E33*U33,2)</f>
        <v>7.75</v>
      </c>
      <c r="W33" s="21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116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23">
        <v>21</v>
      </c>
      <c r="B34" s="224" t="s">
        <v>424</v>
      </c>
      <c r="C34" s="240" t="s">
        <v>425</v>
      </c>
      <c r="D34" s="225" t="s">
        <v>113</v>
      </c>
      <c r="E34" s="226">
        <v>10</v>
      </c>
      <c r="F34" s="227"/>
      <c r="G34" s="228">
        <f>ROUND(E34*F34,2)</f>
        <v>0</v>
      </c>
      <c r="H34" s="227"/>
      <c r="I34" s="228">
        <f>ROUND(E34*H34,2)</f>
        <v>0</v>
      </c>
      <c r="J34" s="227"/>
      <c r="K34" s="228">
        <f>ROUND(E34*J34,2)</f>
        <v>0</v>
      </c>
      <c r="L34" s="228">
        <v>21</v>
      </c>
      <c r="M34" s="228">
        <f>G34*(1+L34/100)</f>
        <v>0</v>
      </c>
      <c r="N34" s="228">
        <v>1.0000000000000001E-5</v>
      </c>
      <c r="O34" s="228">
        <f>ROUND(E34*N34,2)</f>
        <v>0</v>
      </c>
      <c r="P34" s="228">
        <v>7.5000000000000002E-4</v>
      </c>
      <c r="Q34" s="228">
        <f>ROUND(E34*P34,2)</f>
        <v>0.01</v>
      </c>
      <c r="R34" s="228" t="s">
        <v>394</v>
      </c>
      <c r="S34" s="228" t="s">
        <v>115</v>
      </c>
      <c r="T34" s="229" t="s">
        <v>115</v>
      </c>
      <c r="U34" s="213">
        <v>2.9000000000000001E-2</v>
      </c>
      <c r="V34" s="213">
        <f>ROUND(E34*U34,2)</f>
        <v>0.28999999999999998</v>
      </c>
      <c r="W34" s="21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116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211"/>
      <c r="B35" s="212"/>
      <c r="C35" s="243" t="s">
        <v>426</v>
      </c>
      <c r="D35" s="237"/>
      <c r="E35" s="237"/>
      <c r="F35" s="237"/>
      <c r="G35" s="237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133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 x14ac:dyDescent="0.2">
      <c r="A36" s="223">
        <v>22</v>
      </c>
      <c r="B36" s="224" t="s">
        <v>427</v>
      </c>
      <c r="C36" s="240" t="s">
        <v>428</v>
      </c>
      <c r="D36" s="225" t="s">
        <v>423</v>
      </c>
      <c r="E36" s="226">
        <v>250</v>
      </c>
      <c r="F36" s="227"/>
      <c r="G36" s="228">
        <f>ROUND(E36*F36,2)</f>
        <v>0</v>
      </c>
      <c r="H36" s="227"/>
      <c r="I36" s="228">
        <f>ROUND(E36*H36,2)</f>
        <v>0</v>
      </c>
      <c r="J36" s="227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 t="s">
        <v>394</v>
      </c>
      <c r="S36" s="228" t="s">
        <v>115</v>
      </c>
      <c r="T36" s="229" t="s">
        <v>115</v>
      </c>
      <c r="U36" s="213">
        <v>5.1999999999999998E-2</v>
      </c>
      <c r="V36" s="213">
        <f>ROUND(E36*U36,2)</f>
        <v>13</v>
      </c>
      <c r="W36" s="21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116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11"/>
      <c r="B37" s="212"/>
      <c r="C37" s="243" t="s">
        <v>429</v>
      </c>
      <c r="D37" s="237"/>
      <c r="E37" s="237"/>
      <c r="F37" s="237"/>
      <c r="G37" s="237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133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30">
        <v>23</v>
      </c>
      <c r="B38" s="231" t="s">
        <v>430</v>
      </c>
      <c r="C38" s="242" t="s">
        <v>431</v>
      </c>
      <c r="D38" s="232" t="s">
        <v>432</v>
      </c>
      <c r="E38" s="233">
        <v>5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21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 t="s">
        <v>325</v>
      </c>
      <c r="S38" s="235" t="s">
        <v>115</v>
      </c>
      <c r="T38" s="236" t="s">
        <v>115</v>
      </c>
      <c r="U38" s="213">
        <v>0</v>
      </c>
      <c r="V38" s="213">
        <f>ROUND(E38*U38,2)</f>
        <v>0</v>
      </c>
      <c r="W38" s="21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322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 x14ac:dyDescent="0.2">
      <c r="A39" s="230">
        <v>24</v>
      </c>
      <c r="B39" s="231" t="s">
        <v>433</v>
      </c>
      <c r="C39" s="242" t="s">
        <v>434</v>
      </c>
      <c r="D39" s="232" t="s">
        <v>129</v>
      </c>
      <c r="E39" s="233">
        <v>5.0000000000000001E-4</v>
      </c>
      <c r="F39" s="234"/>
      <c r="G39" s="235">
        <f>ROUND(E39*F39,2)</f>
        <v>0</v>
      </c>
      <c r="H39" s="234"/>
      <c r="I39" s="235">
        <f>ROUND(E39*H39,2)</f>
        <v>0</v>
      </c>
      <c r="J39" s="234"/>
      <c r="K39" s="235">
        <f>ROUND(E39*J39,2)</f>
        <v>0</v>
      </c>
      <c r="L39" s="235">
        <v>21</v>
      </c>
      <c r="M39" s="235">
        <f>G39*(1+L39/100)</f>
        <v>0</v>
      </c>
      <c r="N39" s="235">
        <v>0</v>
      </c>
      <c r="O39" s="235">
        <f>ROUND(E39*N39,2)</f>
        <v>0</v>
      </c>
      <c r="P39" s="235">
        <v>0</v>
      </c>
      <c r="Q39" s="235">
        <f>ROUND(E39*P39,2)</f>
        <v>0</v>
      </c>
      <c r="R39" s="235" t="s">
        <v>394</v>
      </c>
      <c r="S39" s="235" t="s">
        <v>115</v>
      </c>
      <c r="T39" s="236" t="s">
        <v>115</v>
      </c>
      <c r="U39" s="213">
        <v>2.72</v>
      </c>
      <c r="V39" s="213">
        <f>ROUND(E39*U39,2)</f>
        <v>0</v>
      </c>
      <c r="W39" s="21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131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x14ac:dyDescent="0.2">
      <c r="A40" s="217" t="s">
        <v>109</v>
      </c>
      <c r="B40" s="218" t="s">
        <v>80</v>
      </c>
      <c r="C40" s="239" t="s">
        <v>81</v>
      </c>
      <c r="D40" s="219"/>
      <c r="E40" s="220"/>
      <c r="F40" s="221"/>
      <c r="G40" s="221">
        <f>SUMIF(AG41:AG42,"&lt;&gt;NOR",G41:G42)</f>
        <v>0</v>
      </c>
      <c r="H40" s="221"/>
      <c r="I40" s="221">
        <f>SUM(I41:I42)</f>
        <v>0</v>
      </c>
      <c r="J40" s="221"/>
      <c r="K40" s="221">
        <f>SUM(K41:K42)</f>
        <v>0</v>
      </c>
      <c r="L40" s="221"/>
      <c r="M40" s="221">
        <f>SUM(M41:M42)</f>
        <v>0</v>
      </c>
      <c r="N40" s="221"/>
      <c r="O40" s="221">
        <f>SUM(O41:O42)</f>
        <v>0</v>
      </c>
      <c r="P40" s="221"/>
      <c r="Q40" s="221">
        <f>SUM(Q41:Q42)</f>
        <v>0</v>
      </c>
      <c r="R40" s="221"/>
      <c r="S40" s="221"/>
      <c r="T40" s="222"/>
      <c r="U40" s="216"/>
      <c r="V40" s="216">
        <f>SUM(V41:V42)</f>
        <v>4.18</v>
      </c>
      <c r="W40" s="216"/>
      <c r="AG40" t="s">
        <v>110</v>
      </c>
    </row>
    <row r="41" spans="1:60" ht="22.5" outlineLevel="1" x14ac:dyDescent="0.2">
      <c r="A41" s="223">
        <v>25</v>
      </c>
      <c r="B41" s="224" t="s">
        <v>435</v>
      </c>
      <c r="C41" s="240" t="s">
        <v>436</v>
      </c>
      <c r="D41" s="225" t="s">
        <v>136</v>
      </c>
      <c r="E41" s="226">
        <v>36</v>
      </c>
      <c r="F41" s="227"/>
      <c r="G41" s="228">
        <f>ROUND(E41*F41,2)</f>
        <v>0</v>
      </c>
      <c r="H41" s="227"/>
      <c r="I41" s="228">
        <f>ROUND(E41*H41,2)</f>
        <v>0</v>
      </c>
      <c r="J41" s="227"/>
      <c r="K41" s="228">
        <f>ROUND(E41*J41,2)</f>
        <v>0</v>
      </c>
      <c r="L41" s="228">
        <v>21</v>
      </c>
      <c r="M41" s="228">
        <f>G41*(1+L41/100)</f>
        <v>0</v>
      </c>
      <c r="N41" s="228">
        <v>9.0000000000000006E-5</v>
      </c>
      <c r="O41" s="228">
        <f>ROUND(E41*N41,2)</f>
        <v>0</v>
      </c>
      <c r="P41" s="228">
        <v>0</v>
      </c>
      <c r="Q41" s="228">
        <f>ROUND(E41*P41,2)</f>
        <v>0</v>
      </c>
      <c r="R41" s="228" t="s">
        <v>437</v>
      </c>
      <c r="S41" s="228" t="s">
        <v>115</v>
      </c>
      <c r="T41" s="229" t="s">
        <v>115</v>
      </c>
      <c r="U41" s="213">
        <v>0.11600000000000001</v>
      </c>
      <c r="V41" s="213">
        <f>ROUND(E41*U41,2)</f>
        <v>4.18</v>
      </c>
      <c r="W41" s="21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116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11"/>
      <c r="B42" s="212"/>
      <c r="C42" s="243" t="s">
        <v>438</v>
      </c>
      <c r="D42" s="237"/>
      <c r="E42" s="237"/>
      <c r="F42" s="237"/>
      <c r="G42" s="237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133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x14ac:dyDescent="0.2">
      <c r="A43" s="5"/>
      <c r="B43" s="6"/>
      <c r="C43" s="244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AE43">
        <v>15</v>
      </c>
      <c r="AF43">
        <v>21</v>
      </c>
    </row>
    <row r="44" spans="1:60" x14ac:dyDescent="0.2">
      <c r="A44" s="207"/>
      <c r="B44" s="208" t="s">
        <v>29</v>
      </c>
      <c r="C44" s="245"/>
      <c r="D44" s="209"/>
      <c r="E44" s="210"/>
      <c r="F44" s="210"/>
      <c r="G44" s="238">
        <f>G8+G10+G14+G23+G28+G40</f>
        <v>0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AE44">
        <f>SUMIF(L7:L42,AE43,G7:G42)</f>
        <v>0</v>
      </c>
      <c r="AF44">
        <f>SUMIF(L7:L42,AF43,G7:G42)</f>
        <v>0</v>
      </c>
      <c r="AG44" t="s">
        <v>383</v>
      </c>
    </row>
    <row r="45" spans="1:60" x14ac:dyDescent="0.2">
      <c r="C45" s="246"/>
      <c r="D45" s="188"/>
      <c r="AG45" t="s">
        <v>384</v>
      </c>
    </row>
    <row r="46" spans="1:60" x14ac:dyDescent="0.2">
      <c r="D46" s="188"/>
    </row>
    <row r="47" spans="1:60" x14ac:dyDescent="0.2">
      <c r="D47" s="188"/>
    </row>
    <row r="48" spans="1:60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algorithmName="SHA-512" hashValue="dpWb6wUszNfP6hwJGrhpWYI+5SRRtZcxcU9Ta1fbIqwVFDr4N97vBJT3dChBcK4LeRH+Hno9g5ZtauM+6QDgnA==" saltValue="uhZ1F2l5GeUofXGbjwRt3A==" spinCount="100000" sheet="1"/>
  <mergeCells count="8">
    <mergeCell ref="C37:G37"/>
    <mergeCell ref="C42:G42"/>
    <mergeCell ref="A1:G1"/>
    <mergeCell ref="C2:G2"/>
    <mergeCell ref="C3:G3"/>
    <mergeCell ref="C4:G4"/>
    <mergeCell ref="C13:G13"/>
    <mergeCell ref="C35:G3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01 001 Pol</vt:lpstr>
      <vt:lpstr>02 002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'01 001 Pol'!Názvy_tisku</vt:lpstr>
      <vt:lpstr>'02 002 Pol'!Názvy_tisku</vt:lpstr>
      <vt:lpstr>oadresa</vt:lpstr>
      <vt:lpstr>Stavba!Objednatel</vt:lpstr>
      <vt:lpstr>Stavba!Objekt</vt:lpstr>
      <vt:lpstr>'01 001 Pol'!Oblast_tisku</vt:lpstr>
      <vt:lpstr>'02 002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cp:lastPrinted>2014-02-28T09:52:57Z</cp:lastPrinted>
  <dcterms:created xsi:type="dcterms:W3CDTF">2009-04-08T07:15:50Z</dcterms:created>
  <dcterms:modified xsi:type="dcterms:W3CDTF">2018-03-05T15:29:36Z</dcterms:modified>
</cp:coreProperties>
</file>